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88158d61e1a04f48" /></Relationships>
</file>

<file path=xl/workbook.xml><?xml version="1.0" encoding="utf-8"?>
<x:workbook xmlns:x="http://schemas.openxmlformats.org/spreadsheetml/2006/main">
  <x:sheets>
    <x:sheet xmlns:r="http://schemas.openxmlformats.org/officeDocument/2006/relationships" name="Start Here" sheetId="1" r:id="R180ecfc02bd14e00"/>
    <x:sheet xmlns:r="http://schemas.openxmlformats.org/officeDocument/2006/relationships" name="Assumptions" sheetId="2" r:id="R20976510cfaf4a66"/>
    <x:sheet xmlns:r="http://schemas.openxmlformats.org/officeDocument/2006/relationships" name="13-Week Forecast" sheetId="3" r:id="R33d005ca9eaa4242"/>
    <x:sheet xmlns:r="http://schemas.openxmlformats.org/officeDocument/2006/relationships" name="Cash Dashboard" sheetId="4" r:id="R523b188ffd094d43"/>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Red](₹#,##0);-"/>
    <x:numFmt numFmtId="201" formatCode="dd-mmm-yy"/>
    <x:numFmt numFmtId="202" formatCode="0.0%;[Red](0.0%);-"/>
    <x:numFmt numFmtId="203" formatCode="dd-mmm"/>
  </x:numFmts>
  <x:fonts count="11">
    <x:font>
      <x:sz val="11"/>
      <x:name val="Carlito"/>
    </x:font>
    <x:font>
      <x:b/>
      <x:sz val="20"/>
      <x:color rgb="FFFFFFFF"/>
      <x:name val="Carlito"/>
    </x:font>
    <x:font>
      <x:i/>
      <x:sz val="10"/>
      <x:color rgb="FF59636B"/>
      <x:name val="Carlito"/>
    </x:font>
    <x:font>
      <x:b/>
      <x:sz val="11"/>
      <x:color rgb="FFFFFFFF"/>
      <x:name val="Carlito"/>
    </x:font>
    <x:font>
      <x:b/>
      <x:sz val="11"/>
      <x:color rgb="FF173B35"/>
      <x:name val="Carlito"/>
    </x:font>
    <x:font>
      <x:b/>
      <x:sz val="11"/>
      <x:color rgb="FF2F8A75"/>
      <x:name val="Carlito"/>
    </x:font>
    <x:font>
      <x:sz val="9"/>
      <x:color rgb="FF1F2933"/>
      <x:name val="Carlito"/>
    </x:font>
    <x:font>
      <x:b/>
      <x:sz val="10"/>
      <x:color rgb="FFFFFFFF"/>
      <x:name val="Carlito"/>
    </x:font>
    <x:font>
      <x:sz val="11"/>
      <x:color rgb="FF0000FF"/>
      <x:name val="Carlito"/>
    </x:font>
    <x:font>
      <x:sz val="11"/>
      <x:color rgb="FF008000"/>
      <x:name val="Carlito"/>
    </x:font>
    <x:font>
      <x:sz val="11"/>
      <x:color rgb="FF1F2933"/>
      <x:name val="Carlito"/>
    </x:font>
  </x:fonts>
  <x:fills count="7">
    <x:fill>
      <x:patternFill patternType="none"/>
    </x:fill>
    <x:fill>
      <x:patternFill patternType="gray125"/>
    </x:fill>
    <x:fill>
      <x:patternFill patternType="solid">
        <x:fgColor rgb="FF173B35"/>
      </x:patternFill>
    </x:fill>
    <x:fill>
      <x:patternFill patternType="solid">
        <x:fgColor rgb="FFF7F5F0"/>
      </x:patternFill>
    </x:fill>
    <x:fill>
      <x:patternFill patternType="solid">
        <x:fgColor rgb="FFEAF4EF"/>
      </x:patternFill>
    </x:fill>
    <x:fill>
      <x:patternFill patternType="solid">
        <x:fgColor rgb="FFFFF4E5"/>
      </x:patternFill>
    </x:fill>
    <x:fill>
      <x:patternFill patternType="solid">
        <x:fgColor rgb="FF2F8A75"/>
      </x:patternFill>
    </x:fill>
  </x:fills>
  <x:borders count="2">
    <x:border/>
    <x:border/>
  </x:borders>
  <x:cellStyleXfs count="1">
    <x:xf numFmtId="0" fontId="0" fillId="0" borderId="0"/>
  </x:cellStyleXfs>
  <x:cellXfs count="67">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0" xfId="0" applyNumberFormat="1" applyFont="1" applyFill="1" applyBorder="1" applyAlignment="1">
      <x:alignment wrapText="1"/>
    </x:xf>
    <x:xf numFmtId="0" fontId="0" fillId="0" borderId="0" xfId="0" applyNumberFormat="1" applyFont="1" applyFill="1" applyBorder="1" applyAlignment="1">
      <x:alignment wrapText="1"/>
    </x:xf>
    <x:xf numFmtId="0" fontId="4" fillId="4" borderId="1" xfId="0" applyNumberFormat="1" applyFont="1" applyFill="1" applyBorder="1" applyAlignment="1">
      <x:alignment wrapText="1"/>
    </x:xf>
    <x:xf numFmtId="0" fontId="0" fillId="0" borderId="1" xfId="0" applyNumberFormat="1" applyFont="1" applyFill="1" applyBorder="1" applyAlignment="1">
      <x:alignment wrapText="1"/>
    </x:xf>
    <x:xf numFmtId="0" fontId="5" fillId="3" borderId="0" xfId="0" applyNumberFormat="1" applyFont="1" applyFill="1" applyBorder="1"/>
    <x:xf numFmtId="0" fontId="5" fillId="3" borderId="1" xfId="0" applyNumberFormat="1" applyFont="1" applyFill="1" applyBorder="1"/>
    <x:xf numFmtId="0" fontId="5" fillId="3" borderId="0" xfId="0" applyNumberFormat="1" applyFont="1" applyFill="1" applyBorder="1" applyAlignment="1">
      <x:alignment wrapText="1"/>
    </x:xf>
    <x:xf numFmtId="0" fontId="5" fillId="3"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vertical="center" wrapText="1"/>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wrapText="1"/>
    </x:xf>
    <x:xf numFmtId="0" fontId="7" fillId="6" borderId="1" xfId="0" applyNumberFormat="1" applyFont="1" applyFill="1" applyBorder="1" applyAlignment="1">
      <x:alignment vertical="center" wrapText="1"/>
    </x:xf>
    <x:xf numFmtId="0" fontId="8" fillId="0" borderId="0" xfId="0" applyNumberFormat="1" applyFont="1" applyFill="1" applyBorder="1"/>
    <x:xf numFmtId="0" fontId="8" fillId="0" borderId="1" xfId="0" applyNumberFormat="1" applyFont="1" applyFill="1" applyBorder="1"/>
    <x:xf numFmtId="200" fontId="8" fillId="0" borderId="0" xfId="0" applyNumberFormat="1" applyFont="1" applyFill="1" applyBorder="1"/>
    <x:xf numFmtId="200" fontId="8" fillId="0" borderId="1" xfId="0" applyNumberFormat="1" applyFont="1" applyFill="1" applyBorder="1"/>
    <x:xf numFmtId="201" fontId="8" fillId="0" borderId="0" xfId="0" applyNumberFormat="1" applyFont="1" applyFill="1" applyBorder="1"/>
    <x:xf numFmtId="201" fontId="8" fillId="0" borderId="1" xfId="0" applyNumberFormat="1" applyFont="1" applyFill="1" applyBorder="1"/>
    <x:xf numFmtId="202" fontId="8" fillId="0" borderId="0" xfId="0" applyNumberFormat="1" applyFont="1" applyFill="1" applyBorder="1"/>
    <x:xf numFmtId="202" fontId="8" fillId="0" borderId="1" xfId="0" applyNumberFormat="1" applyFont="1" applyFill="1" applyBorder="1"/>
    <x:xf numFmtId="203" fontId="7" fillId="6" borderId="0" xfId="0" applyNumberFormat="1" applyFont="1" applyFill="1" applyBorder="1" applyAlignment="1">
      <x:alignment vertical="center" wrapText="1"/>
    </x:xf>
    <x:xf numFmtId="203" fontId="7" fillId="6" borderId="1" xfId="0" applyNumberFormat="1" applyFont="1" applyFill="1" applyBorder="1" applyAlignment="1">
      <x:alignment vertical="center" wrapText="1"/>
    </x:xf>
    <x:xf numFmtId="0" fontId="9" fillId="0" borderId="0" xfId="0" applyNumberFormat="1" applyFont="1" applyFill="1" applyBorder="1"/>
    <x:xf numFmtId="0" fontId="9" fillId="0" borderId="1" xfId="0" applyNumberFormat="1" applyFont="1" applyFill="1" applyBorder="1"/>
    <x:xf numFmtId="0" fontId="10" fillId="0" borderId="0" xfId="0" applyNumberFormat="1" applyFont="1" applyFill="1" applyBorder="1"/>
    <x:xf numFmtId="0" fontId="10" fillId="0" borderId="1" xfId="0" applyNumberFormat="1" applyFont="1" applyFill="1" applyBorder="1"/>
    <x:xf numFmtId="200" fontId="9" fillId="0" borderId="0" xfId="0" applyNumberFormat="1" applyFont="1" applyFill="1" applyBorder="1"/>
    <x:xf numFmtId="200" fontId="10" fillId="0" borderId="0" xfId="0" applyNumberFormat="1" applyFont="1" applyFill="1" applyBorder="1"/>
    <x:xf numFmtId="200" fontId="9" fillId="0" borderId="1" xfId="0" applyNumberFormat="1" applyFont="1" applyFill="1" applyBorder="1"/>
    <x:xf numFmtId="200" fontId="10"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203" fontId="0" fillId="0" borderId="0" xfId="0" applyNumberFormat="1" applyFont="1" applyFill="1" applyBorder="1" applyAlignment="1">
      <x:alignment wrapText="1"/>
    </x:xf>
    <x:xf numFmtId="203" fontId="0" fillId="0" borderId="1" xfId="0" applyNumberFormat="1" applyFont="1" applyFill="1" applyBorder="1" applyAlignment="1">
      <x:alignment wrapText="1"/>
    </x:xf>
    <x:xf numFmtId="200" fontId="0" fillId="0" borderId="0" xfId="0" applyNumberFormat="1" applyFont="1" applyFill="1" applyBorder="1" applyAlignment="1">
      <x:alignment wrapText="1"/>
    </x:xf>
  </x:cellXfs>
  <x:cellStyles count="1">
    <x:cellStyle name="Normal" xfId="0"/>
  </x:cellStyles>
  <x:dxfs count="1">
    <x:dxf>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f041664ee7c46fb" /><Relationship Type="http://schemas.openxmlformats.org/officeDocument/2006/relationships/theme" Target="/xl/theme/theme1.xml" Id="R7f3cde1b1787450e" /><Relationship Type="http://schemas.openxmlformats.org/officeDocument/2006/relationships/sharedStrings" Target="/xl/sharedStrings.xml" Id="R708e36ba012845ea" /><Relationship Type="http://schemas.openxmlformats.org/officeDocument/2006/relationships/worksheet" Target="/xl/worksheets/sheet1.xml" Id="R180ecfc02bd14e00" /><Relationship Type="http://schemas.openxmlformats.org/officeDocument/2006/relationships/worksheet" Target="/xl/worksheets/sheet2.xml" Id="R20976510cfaf4a66" /><Relationship Type="http://schemas.openxmlformats.org/officeDocument/2006/relationships/worksheet" Target="/xl/worksheets/sheet3.xml" Id="R33d005ca9eaa4242" /><Relationship Type="http://schemas.openxmlformats.org/officeDocument/2006/relationships/worksheet" Target="/xl/worksheets/sheet4.xml" Id="R523b188ffd094d43" /></Relationships>
</file>

<file path=xl/drawings/_rels/drawing1.xml.rels>&#65279;<?xml version="1.0" encoding="utf-8"?><Relationships xmlns="http://schemas.openxmlformats.org/package/2006/relationships"><Relationship Type="http://schemas.openxmlformats.org/officeDocument/2006/relationships/chart" Target="/xl/drawings/charts/chart1.xml" Id="R9737284e48b044e3"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13-Week Closing Cash vs Minimum Buffer</a:t>
            </a:r>
          </a:p>
        </c:rich>
      </c:tx>
    </c:title>
    <c:plotArea>
      <c:lineChart>
        <c:grouping val="standard"/>
        <c:ser>
          <c:idx val="0"/>
          <c:order val="0"/>
          <c:tx>
            <c:v>Mon Oct 05 2026 00:00:00 GMT+0000 (Coordinated Universal Time)</c:v>
          </c:tx>
          <c:marker>
            <c:symbol val="none"/>
          </c:marker>
          <c:cat>
            <c:strRef>
              <c:f>'Cash Dashboard'!$A$14:$A$15</c:f>
              <c:strCache>
                <c:ptCount val="0"/>
              </c:strCache>
            </c:strRef>
          </c:cat>
          <c:val>
            <c:numRef>
              <c:f>'Cash Dashboard'!$B$14:$B$15</c:f>
              <c:numCache>
                <c:formatCode>₹#,##0;[Red](₹#,##0);-</c:formatCode>
                <c:ptCount val="0"/>
              </c:numCache>
            </c:numRef>
          </c:val>
        </c:ser>
        <c:ser>
          <c:idx val="1"/>
          <c:order val="1"/>
          <c:tx>
            <c:v>Mon Oct 12 2026 00:00:00 GMT+0000 (Coordinated Universal Time)</c:v>
          </c:tx>
          <c:marker>
            <c:symbol val="none"/>
          </c:marker>
          <c:cat>
            <c:strRef>
              <c:f>'Cash Dashboard'!$A$14:$A$15</c:f>
              <c:strCache>
                <c:ptCount val="0"/>
              </c:strCache>
            </c:strRef>
          </c:cat>
          <c:val>
            <c:numRef>
              <c:f>'Cash Dashboard'!$C$14:$C$15</c:f>
              <c:numCache>
                <c:formatCode>₹#,##0;[Red](₹#,##0);-</c:formatCode>
                <c:ptCount val="0"/>
              </c:numCache>
            </c:numRef>
          </c:val>
        </c:ser>
        <c:ser>
          <c:idx val="2"/>
          <c:order val="2"/>
          <c:tx>
            <c:v>Mon Oct 19 2026 00:00:00 GMT+0000 (Coordinated Universal Time)</c:v>
          </c:tx>
          <c:marker>
            <c:symbol val="none"/>
          </c:marker>
          <c:cat>
            <c:strRef>
              <c:f>'Cash Dashboard'!$A$14:$A$15</c:f>
              <c:strCache>
                <c:ptCount val="0"/>
              </c:strCache>
            </c:strRef>
          </c:cat>
          <c:val>
            <c:numRef>
              <c:f>'Cash Dashboard'!$D$14:$D$15</c:f>
              <c:numCache>
                <c:formatCode>₹#,##0;[Red](₹#,##0);-</c:formatCode>
                <c:ptCount val="0"/>
              </c:numCache>
            </c:numRef>
          </c:val>
        </c:ser>
        <c:ser>
          <c:idx val="3"/>
          <c:order val="3"/>
          <c:tx>
            <c:v>Mon Oct 26 2026 00:00:00 GMT+0000 (Coordinated Universal Time)</c:v>
          </c:tx>
          <c:marker>
            <c:symbol val="none"/>
          </c:marker>
          <c:cat>
            <c:strRef>
              <c:f>'Cash Dashboard'!$A$14:$A$15</c:f>
              <c:strCache>
                <c:ptCount val="0"/>
              </c:strCache>
            </c:strRef>
          </c:cat>
          <c:val>
            <c:numRef>
              <c:f>'Cash Dashboard'!$E$14:$E$15</c:f>
              <c:numCache>
                <c:formatCode>₹#,##0;[Red](₹#,##0);-</c:formatCode>
                <c:ptCount val="0"/>
              </c:numCache>
            </c:numRef>
          </c:val>
        </c:ser>
        <c:ser>
          <c:idx val="4"/>
          <c:order val="4"/>
          <c:tx>
            <c:v>Mon Nov 02 2026 00:00:00 GMT+0000 (Coordinated Universal Time)</c:v>
          </c:tx>
          <c:marker>
            <c:symbol val="none"/>
          </c:marker>
          <c:cat>
            <c:strRef>
              <c:f>'Cash Dashboard'!$A$14:$A$15</c:f>
              <c:strCache>
                <c:ptCount val="0"/>
              </c:strCache>
            </c:strRef>
          </c:cat>
          <c:val>
            <c:numRef>
              <c:f>'Cash Dashboard'!$F$14:$F$15</c:f>
              <c:numCache>
                <c:formatCode>₹#,##0;[Red](₹#,##0);-</c:formatCode>
                <c:ptCount val="0"/>
              </c:numCache>
            </c:numRef>
          </c:val>
        </c:ser>
        <c:ser>
          <c:idx val="5"/>
          <c:order val="5"/>
          <c:tx>
            <c:v>Mon Nov 09 2026 00:00:00 GMT+0000 (Coordinated Universal Time)</c:v>
          </c:tx>
          <c:marker>
            <c:symbol val="none"/>
          </c:marker>
          <c:cat>
            <c:strRef>
              <c:f>'Cash Dashboard'!$A$14:$A$15</c:f>
              <c:strCache>
                <c:ptCount val="0"/>
              </c:strCache>
            </c:strRef>
          </c:cat>
          <c:val>
            <c:numRef>
              <c:f>'Cash Dashboard'!$G$14:$G$15</c:f>
              <c:numCache>
                <c:formatCode>₹#,##0;[Red](₹#,##0);-</c:formatCode>
                <c:ptCount val="0"/>
              </c:numCache>
            </c:numRef>
          </c:val>
        </c:ser>
        <c:ser>
          <c:idx val="6"/>
          <c:order val="6"/>
          <c:tx>
            <c:v>Mon Nov 16 2026 00:00:00 GMT+0000 (Coordinated Universal Time)</c:v>
          </c:tx>
          <c:marker>
            <c:symbol val="none"/>
          </c:marker>
          <c:cat>
            <c:strRef>
              <c:f>'Cash Dashboard'!$A$14:$A$15</c:f>
              <c:strCache>
                <c:ptCount val="0"/>
              </c:strCache>
            </c:strRef>
          </c:cat>
          <c:val>
            <c:numRef>
              <c:f>'Cash Dashboard'!$H$14:$H$15</c:f>
              <c:numCache>
                <c:formatCode>₹#,##0;[Red](₹#,##0);-</c:formatCode>
                <c:ptCount val="0"/>
              </c:numCache>
            </c:numRef>
          </c:val>
        </c:ser>
        <c:ser>
          <c:idx val="7"/>
          <c:order val="7"/>
          <c:tx>
            <c:v>Mon Nov 23 2026 00:00:00 GMT+0000 (Coordinated Universal Time)</c:v>
          </c:tx>
          <c:marker>
            <c:symbol val="none"/>
          </c:marker>
          <c:cat>
            <c:strRef>
              <c:f>'Cash Dashboard'!$A$14:$A$15</c:f>
              <c:strCache>
                <c:ptCount val="0"/>
              </c:strCache>
            </c:strRef>
          </c:cat>
          <c:val>
            <c:numRef>
              <c:f>'Cash Dashboard'!$I$14:$I$15</c:f>
              <c:numCache>
                <c:formatCode>₹#,##0;[Red](₹#,##0);-</c:formatCode>
                <c:ptCount val="0"/>
              </c:numCache>
            </c:numRef>
          </c:val>
        </c:ser>
        <c:ser>
          <c:idx val="8"/>
          <c:order val="8"/>
          <c:tx>
            <c:v>Mon Nov 30 2026 00:00:00 GMT+0000 (Coordinated Universal Time)</c:v>
          </c:tx>
          <c:marker>
            <c:symbol val="none"/>
          </c:marker>
          <c:cat>
            <c:strRef>
              <c:f>'Cash Dashboard'!$A$14:$A$15</c:f>
              <c:strCache>
                <c:ptCount val="0"/>
              </c:strCache>
            </c:strRef>
          </c:cat>
          <c:val>
            <c:numRef>
              <c:f>'Cash Dashboard'!$J$14:$J$15</c:f>
              <c:numCache>
                <c:formatCode>₹#,##0;[Red](₹#,##0);-</c:formatCode>
                <c:ptCount val="0"/>
              </c:numCache>
            </c:numRef>
          </c:val>
        </c:ser>
        <c:ser>
          <c:idx val="9"/>
          <c:order val="9"/>
          <c:tx>
            <c:v>Mon Dec 07 2026 00:00:00 GMT+0000 (Coordinated Universal Time)</c:v>
          </c:tx>
          <c:marker>
            <c:symbol val="none"/>
          </c:marker>
          <c:cat>
            <c:strRef>
              <c:f>'Cash Dashboard'!$A$14:$A$15</c:f>
              <c:strCache>
                <c:ptCount val="0"/>
              </c:strCache>
            </c:strRef>
          </c:cat>
          <c:val>
            <c:numRef>
              <c:f>'Cash Dashboard'!$K$14:$K$15</c:f>
              <c:numCache>
                <c:formatCode>₹#,##0;[Red](₹#,##0);-</c:formatCode>
                <c:ptCount val="0"/>
              </c:numCache>
            </c:numRef>
          </c:val>
        </c:ser>
        <c:ser>
          <c:idx val="10"/>
          <c:order val="10"/>
          <c:tx>
            <c:v>Mon Dec 14 2026 00:00:00 GMT+0000 (Coordinated Universal Time)</c:v>
          </c:tx>
          <c:marker>
            <c:symbol val="none"/>
          </c:marker>
          <c:cat>
            <c:strRef>
              <c:f>'Cash Dashboard'!$A$14:$A$15</c:f>
              <c:strCache>
                <c:ptCount val="0"/>
              </c:strCache>
            </c:strRef>
          </c:cat>
          <c:val>
            <c:numRef>
              <c:f>'Cash Dashboard'!$L$14:$L$15</c:f>
              <c:numCache>
                <c:formatCode>₹#,##0;[Red](₹#,##0);-</c:formatCode>
                <c:ptCount val="0"/>
              </c:numCache>
            </c:numRef>
          </c:val>
        </c:ser>
        <c:ser>
          <c:idx val="11"/>
          <c:order val="11"/>
          <c:tx>
            <c:v>Mon Dec 21 2026 00:00:00 GMT+0000 (Coordinated Universal Time)</c:v>
          </c:tx>
          <c:marker>
            <c:symbol val="none"/>
          </c:marker>
          <c:cat>
            <c:strRef>
              <c:f>'Cash Dashboard'!$A$14:$A$15</c:f>
              <c:strCache>
                <c:ptCount val="0"/>
              </c:strCache>
            </c:strRef>
          </c:cat>
          <c:val>
            <c:numRef>
              <c:f>'Cash Dashboard'!$M$14:$M$15</c:f>
              <c:numCache>
                <c:formatCode>₹#,##0;[Red](₹#,##0);-</c:formatCode>
                <c:ptCount val="0"/>
              </c:numCache>
            </c:numRef>
          </c:val>
        </c:ser>
        <c:ser>
          <c:idx val="12"/>
          <c:order val="12"/>
          <c:tx>
            <c:v>Mon Dec 28 2026 00:00:00 GMT+0000 (Coordinated Universal Time)</c:v>
          </c:tx>
          <c:marker>
            <c:symbol val="none"/>
          </c:marker>
          <c:cat>
            <c:strRef>
              <c:f>'Cash Dashboard'!$A$14:$A$15</c:f>
              <c:strCache>
                <c:ptCount val="0"/>
              </c:strCache>
            </c:strRef>
          </c:cat>
          <c:val>
            <c:numRef>
              <c:f>'Cash Dashboard'!$N$14:$N$15</c:f>
              <c:numCache>
                <c:formatCode>₹#,##0;[Red](₹#,##0);-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16</xdr:row>
      <xdr:rowOff>0</xdr:rowOff>
    </xdr:from>
    <xdr:to>
      <xdr:col>10</xdr:col>
      <xdr:colOff>0</xdr:colOff>
      <xdr:row>31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737284e48b044e3"/>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4.xml.rels>&#65279;<?xml version="1.0" encoding="utf-8"?><Relationships xmlns="http://schemas.openxmlformats.org/package/2006/relationships"><Relationship Type="http://schemas.openxmlformats.org/officeDocument/2006/relationships/drawing" Target="/xl/drawings/drawing1.xml" Id="R6a489d3cef76463f" /></Relationships>
</file>

<file path=xl/worksheets/sheet1.xml><?xml version="1.0" encoding="utf-8"?>
<x:worksheet xmlns:x="http://schemas.openxmlformats.org/spreadsheetml/2006/main">
  <x:sheetFormatPr defaultRowHeight="15"/>
  <x:cols>
    <x:col min="1" max="1" width="24" hidden="0" customWidth="1"/>
    <x:col min="2" max="2" width="70" hidden="0" customWidth="1"/>
    <x:col min="3" max="3" width="4" hidden="0" customWidth="1"/>
    <x:col min="4" max="4" width="4" hidden="0" customWidth="1"/>
    <x:col min="5" max="5" width="4" hidden="0" customWidth="1"/>
    <x:col min="6" max="6" width="4" hidden="0" customWidth="1"/>
    <x:col min="7" max="7" width="4" hidden="0" customWidth="1"/>
    <x:col min="8" max="8" width="4" hidden="0" customWidth="1"/>
  </x:cols>
  <x:sheetData>
    <x:row r="1" ht="34" customHeight="1">
      <x:c r="A1" s="4" t="str">
        <x:v>ClearCFO | 13-Week Cash Forecast Lite</x:v>
      </x:c>
      <x:c r="B1" s="4"/>
      <x:c r="C1" s="4"/>
      <x:c r="D1" s="4"/>
      <x:c r="E1" s="4"/>
      <x:c r="F1" s="4"/>
      <x:c r="G1" s="4"/>
      <x:c r="H1" s="4"/>
    </x:row>
    <x:row r="2" ht="28" customHeight="1">
      <x:c r="A2" s="10" t="str">
        <x:v>Free management resource | Ready-to-use finance template.</x:v>
      </x:c>
      <x:c r="B2" s="10"/>
      <x:c r="C2" s="10"/>
      <x:c r="D2" s="10"/>
      <x:c r="E2" s="10"/>
      <x:c r="F2" s="10"/>
      <x:c r="G2" s="10"/>
      <x:c r="H2" s="10"/>
    </x:row>
    <x:row r="4" ht="22" customHeight="1">
      <x:c r="A4" s="14" t="str">
        <x:v>WEBSITE RESOURCE CARD</x:v>
      </x:c>
      <x:c r="B4" s="14" t="str">
        <x:v>WEBSITE RESOURCE CARD</x:v>
      </x:c>
      <x:c r="C4" s="14" t="str">
        <x:v>WEBSITE RESOURCE CARD</x:v>
      </x:c>
      <x:c r="D4" s="14" t="str">
        <x:v>WEBSITE RESOURCE CARD</x:v>
      </x:c>
      <x:c r="E4" s="14" t="str">
        <x:v>WEBSITE RESOURCE CARD</x:v>
      </x:c>
      <x:c r="F4" s="14" t="str">
        <x:v>WEBSITE RESOURCE CARD</x:v>
      </x:c>
      <x:c r="G4" s="14" t="str">
        <x:v>WEBSITE RESOURCE CARD</x:v>
      </x:c>
      <x:c r="H4" s="14" t="str">
        <x:v>WEBSITE RESOURCE CARD</x:v>
      </x:c>
    </x:row>
    <x:row r="5">
      <x:c r="A5" s="20" t="str">
        <x:v>Resource title</x:v>
      </x:c>
      <x:c r="B5" s="21" t="str">
        <x:v>13-Week Cash Forecast Lite</x:v>
      </x:c>
    </x:row>
    <x:row r="6">
      <x:c r="A6" s="20" t="str">
        <x:v>Suggested website description</x:v>
      </x:c>
      <x:c r="B6" s="21" t="str">
        <x:v>A simple weekly liquidity forecast for expected collections, operating payments, payroll, tax, debt service and minimum cash buffer.</x:v>
      </x:c>
    </x:row>
    <x:row r="7">
      <x:c r="A7" s="20" t="str">
        <x:v>Category</x:v>
      </x:c>
      <x:c r="B7" s="21" t="str">
        <x:v>Free Finance Resources</x:v>
      </x:c>
    </x:row>
    <x:row r="8">
      <x:c r="A8" s="20" t="str">
        <x:v>Format</x:v>
      </x:c>
      <x:c r="B8" s="21" t="str">
        <x:v>Excel (.xlsx)</x:v>
      </x:c>
    </x:row>
    <x:row r="9">
      <x:c r="A9" s="20" t="str">
        <x:v>Best for</x:v>
      </x:c>
      <x:c r="B9" s="21" t="str">
        <x:v>Owners, CFOs, controllers and treasury teams</x:v>
      </x:c>
    </x:row>
    <x:row r="10">
      <x:c r="A10" s="20" t="str">
        <x:v>Typical setup time</x:v>
      </x:c>
      <x:c r="B10" s="21" t="str">
        <x:v>20–30 minutes</x:v>
      </x:c>
    </x:row>
    <x:row r="12" ht="22" customHeight="1">
      <x:c r="A12" s="14" t="str">
        <x:v>HOW TO USE</x:v>
      </x:c>
      <x:c r="B12" s="14" t="str">
        <x:v>HOW TO USE</x:v>
      </x:c>
      <x:c r="C12" s="14" t="str">
        <x:v>HOW TO USE</x:v>
      </x:c>
      <x:c r="D12" s="14" t="str">
        <x:v>HOW TO USE</x:v>
      </x:c>
      <x:c r="E12" s="14" t="str">
        <x:v>HOW TO USE</x:v>
      </x:c>
      <x:c r="F12" s="14" t="str">
        <x:v>HOW TO USE</x:v>
      </x:c>
      <x:c r="G12" s="14" t="str">
        <x:v>HOW TO USE</x:v>
      </x:c>
      <x:c r="H12" s="14" t="str">
        <x:v>HOW TO USE</x:v>
      </x:c>
    </x:row>
    <x:row r="13">
      <x:c r="A13" s="26" t="str">
        <x:v>1</x:v>
      </x:c>
      <x:c r="B13" s="21" t="str">
        <x:v>Replace blue-font sample inputs with company data.</x:v>
      </x:c>
    </x:row>
    <x:row r="14">
      <x:c r="A14" s="26" t="str">
        <x:v>2</x:v>
      </x:c>
      <x:c r="B14" s="21" t="str">
        <x:v>Leave calculated cells and formulas unchanged unless intentionally adapting the model.</x:v>
      </x:c>
    </x:row>
    <x:row r="15">
      <x:c r="A15" s="26" t="str">
        <x:v>3</x:v>
      </x:c>
      <x:c r="B15" s="21" t="str">
        <x:v>Use action / owner fields to convert analysis into follow-through.</x:v>
      </x:c>
    </x:row>
    <x:row r="16">
      <x:c r="A16" s="26" t="str">
        <x:v>4</x:v>
      </x:c>
      <x:c r="B16" s="21" t="str">
        <x:v>Refresh on the stated cadence and retain prior versions if useful.</x:v>
      </x:c>
    </x:row>
    <x:row r="17">
      <x:c r="A17" s="26" t="str">
        <x:v>5</x:v>
      </x:c>
      <x:c r="B17" s="21" t="str">
        <x:v>All sample figures are illustrative only.</x:v>
      </x:c>
    </x:row>
    <x:row r="19" ht="22" customHeight="1">
      <x:c r="A19" s="14" t="str">
        <x:v>IMPORTANT</x:v>
      </x:c>
      <x:c r="B19" s="14" t="str">
        <x:v>IMPORTANT</x:v>
      </x:c>
      <x:c r="C19" s="14" t="str">
        <x:v>IMPORTANT</x:v>
      </x:c>
      <x:c r="D19" s="14" t="str">
        <x:v>IMPORTANT</x:v>
      </x:c>
      <x:c r="E19" s="14" t="str">
        <x:v>IMPORTANT</x:v>
      </x:c>
      <x:c r="F19" s="14" t="str">
        <x:v>IMPORTANT</x:v>
      </x:c>
      <x:c r="G19" s="14" t="str">
        <x:v>IMPORTANT</x:v>
      </x:c>
      <x:c r="H19" s="14" t="str">
        <x:v>IMPORTANT</x:v>
      </x:c>
    </x:row>
    <x:row r="20">
      <x:c r="A20" s="30" t="str">
        <x:v>For internal management planning and education only. This template is not statutory accounting, audit, tax, legal, investment or lending advice. Validate assumptions, definitions and decisions against source records and professional advice.</x:v>
      </x:c>
      <x:c r="B20" s="30"/>
      <x:c r="C20" s="30"/>
      <x:c r="D20" s="30"/>
      <x:c r="E20" s="30"/>
      <x:c r="F20" s="30"/>
      <x:c r="G20" s="30"/>
      <x:c r="H20" s="30"/>
    </x:row>
    <x:row r="21">
      <x:c r="A21" s="30"/>
      <x:c r="B21" s="30"/>
      <x:c r="C21" s="30"/>
      <x:c r="D21" s="30"/>
      <x:c r="E21" s="30"/>
      <x:c r="F21" s="30"/>
      <x:c r="G21" s="30"/>
      <x:c r="H21" s="30"/>
    </x:row>
    <x:row r="22">
      <x:c r="A22" s="30"/>
      <x:c r="B22" s="30"/>
      <x:c r="C22" s="30"/>
      <x:c r="D22" s="30"/>
      <x:c r="E22" s="30"/>
      <x:c r="F22" s="30"/>
      <x:c r="G22" s="30"/>
      <x:c r="H22" s="30"/>
    </x:row>
  </x:sheetData>
  <x:mergeCells>
    <x:mergeCell ref="A1:H1"/>
    <x:mergeCell ref="A2:H2"/>
    <x:mergeCell ref="A4:H4"/>
    <x:mergeCell ref="A12:H12"/>
    <x:mergeCell ref="A19:H19"/>
    <x:mergeCell ref="A20:H22"/>
  </x:mergeCells>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18" hidden="0" customWidth="1"/>
    <x:col min="3" max="3" width="16" hidden="0" customWidth="1"/>
    <x:col min="4" max="4" width="18" hidden="0" customWidth="1"/>
    <x:col min="5" max="5" width="35" hidden="0" customWidth="1"/>
    <x:col min="6" max="6" width="12" hidden="0" customWidth="1"/>
  </x:cols>
  <x:sheetData>
    <x:row r="1" ht="34" customHeight="1">
      <x:c r="A1" s="4" t="str">
        <x:v>ClearCFO | Cash Forecast Assumptions</x:v>
      </x:c>
      <x:c r="B1" s="4"/>
      <x:c r="C1" s="4"/>
      <x:c r="D1" s="4"/>
      <x:c r="E1" s="4"/>
      <x:c r="F1" s="4"/>
    </x:row>
    <x:row r="2" ht="28" customHeight="1">
      <x:c r="A2" s="10" t="str">
        <x:v>Blue cells are user inputs.</x:v>
      </x:c>
      <x:c r="B2" s="10"/>
      <x:c r="C2" s="10"/>
      <x:c r="D2" s="10"/>
      <x:c r="E2" s="10"/>
      <x:c r="F2" s="10"/>
    </x:row>
    <x:row r="4" ht="24" customHeight="1">
      <x:c r="A4" s="37" t="str">
        <x:v>Assumption</x:v>
      </x:c>
      <x:c r="B4" s="37" t="str">
        <x:v>Value</x:v>
      </x:c>
      <x:c r="C4" s="37" t="str">
        <x:v>Unit</x:v>
      </x:c>
      <x:c r="D4" s="37" t="str">
        <x:v>Update frequency</x:v>
      </x:c>
      <x:c r="E4" s="37" t="str">
        <x:v>Source / Notes</x:v>
      </x:c>
      <x:c r="F4" s="37" t="str">
        <x:v>Required?</x:v>
      </x:c>
    </x:row>
    <x:row r="5">
      <x:c r="A5" t="str">
        <x:v>Opening bank cash</x:v>
      </x:c>
      <x:c r="B5" s="44" t="n">
        <x:v>5250000</x:v>
      </x:c>
      <x:c r="C5" t="str">
        <x:v>₹</x:v>
      </x:c>
      <x:c r="D5" t="str">
        <x:v>Weekly</x:v>
      </x:c>
      <x:c r="E5" t="str">
        <x:v>Bank balances</x:v>
      </x:c>
      <x:c r="F5" t="str">
        <x:v>Yes</x:v>
      </x:c>
    </x:row>
    <x:row r="6">
      <x:c r="A6" t="str">
        <x:v>Minimum liquidity buffer</x:v>
      </x:c>
      <x:c r="B6" s="44" t="n">
        <x:v>1500000</x:v>
      </x:c>
      <x:c r="C6" t="str">
        <x:v>₹</x:v>
      </x:c>
      <x:c r="D6" t="str">
        <x:v>Monthly</x:v>
      </x:c>
      <x:c r="E6" t="str">
        <x:v>Management policy</x:v>
      </x:c>
      <x:c r="F6" t="str">
        <x:v>Yes</x:v>
      </x:c>
    </x:row>
    <x:row r="7">
      <x:c r="A7" t="str">
        <x:v>Forecast start date</x:v>
      </x:c>
      <x:c r="B7" s="46" t="n">
        <x:v>46300</x:v>
      </x:c>
      <x:c r="C7" t="str">
        <x:v>Date</x:v>
      </x:c>
      <x:c r="D7" t="str">
        <x:v>Weekly</x:v>
      </x:c>
      <x:c r="E7" t="str">
        <x:v>Forecast calendar</x:v>
      </x:c>
      <x:c r="F7" t="str">
        <x:v>Yes</x:v>
      </x:c>
    </x:row>
    <x:row r="8">
      <x:c r="A8" t="str">
        <x:v>Default collection haircut</x:v>
      </x:c>
      <x:c r="B8" s="48" t="n">
        <x:v>0.95</x:v>
      </x:c>
      <x:c r="C8" t="str">
        <x:v>% of expected</x:v>
      </x:c>
      <x:c r="D8" t="str">
        <x:v>Monthly</x:v>
      </x:c>
      <x:c r="E8" t="str">
        <x:v>Management assumption</x:v>
      </x:c>
      <x:c r="F8" t="str">
        <x:v>Optional</x:v>
      </x:c>
    </x:row>
    <x:row r="9">
      <x:c r="A9" t="str">
        <x:v>Default vendor payment haircut</x:v>
      </x:c>
      <x:c r="B9" s="48" t="n">
        <x:v>1</x:v>
      </x:c>
      <x:c r="C9" t="str">
        <x:v>% of scheduled</x:v>
      </x:c>
      <x:c r="D9" t="str">
        <x:v>Monthly</x:v>
      </x:c>
      <x:c r="E9" t="str">
        <x:v>Management assumption</x:v>
      </x:c>
      <x:c r="F9" t="str">
        <x:v>Optional</x:v>
      </x:c>
    </x:row>
  </x:sheetData>
  <x:mergeCells>
    <x:mergeCell ref="A1:F1"/>
    <x:mergeCell ref="A2:F2"/>
  </x:mergeCells>
  <x:pageMargins left="0.7" right="0.7" top="0.75" bottom="0.75" header="0.3" footer="0.3"/>
</x:worksheet>
</file>

<file path=xl/worksheets/sheet3.xml><?xml version="1.0" encoding="utf-8"?>
<x:worksheet xmlns:x="http://schemas.openxmlformats.org/spreadsheetml/2006/main">
  <x:sheetFormatPr defaultRowHeight="15"/>
  <x:cols>
    <x:col min="1" max="1" width="26" hidden="0" customWidth="1"/>
    <x:col min="2" max="2" width="13"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s>
  <x:sheetData>
    <x:row r="1" ht="34" customHeight="1">
      <x:c r="A1" s="4" t="str">
        <x:v>ClearCFO | 13-Week Cash Forecast</x:v>
      </x:c>
      <x:c r="B1" s="4"/>
      <x:c r="C1" s="4"/>
      <x:c r="D1" s="4"/>
      <x:c r="E1" s="4"/>
      <x:c r="F1" s="4"/>
      <x:c r="G1" s="4"/>
      <x:c r="H1" s="4"/>
      <x:c r="I1" s="4"/>
      <x:c r="J1" s="4"/>
      <x:c r="K1" s="4"/>
      <x:c r="L1" s="4"/>
      <x:c r="M1" s="4"/>
      <x:c r="N1" s="4"/>
    </x:row>
    <x:row r="2" ht="28" customHeight="1">
      <x:c r="A2" s="10" t="str">
        <x:v>Manual-input lite version. Enter expected weekly cash receipts and payments.</x:v>
      </x:c>
      <x:c r="B2" s="10"/>
      <x:c r="C2" s="10"/>
      <x:c r="D2" s="10"/>
      <x:c r="E2" s="10"/>
      <x:c r="F2" s="10"/>
      <x:c r="G2" s="10"/>
      <x:c r="H2" s="10"/>
      <x:c r="I2" s="10"/>
      <x:c r="J2" s="10"/>
      <x:c r="K2" s="10"/>
      <x:c r="L2" s="10"/>
      <x:c r="M2" s="10"/>
      <x:c r="N2" s="10"/>
    </x:row>
    <x:row r="4" ht="24" customHeight="1">
      <x:c r="A4" s="37" t="str">
        <x:v>Cash Flow Line</x:v>
      </x:c>
      <x:c r="B4" s="50" t="n">
        <x:v>46300</x:v>
      </x:c>
      <x:c r="C4" s="50" t="n">
        <x:v>46307</x:v>
      </x:c>
      <x:c r="D4" s="50" t="n">
        <x:v>46314</x:v>
      </x:c>
      <x:c r="E4" s="50" t="n">
        <x:v>46321</x:v>
      </x:c>
      <x:c r="F4" s="50" t="n">
        <x:v>46328</x:v>
      </x:c>
      <x:c r="G4" s="50" t="n">
        <x:v>46335</x:v>
      </x:c>
      <x:c r="H4" s="50" t="n">
        <x:v>46342</x:v>
      </x:c>
      <x:c r="I4" s="50" t="n">
        <x:v>46349</x:v>
      </x:c>
      <x:c r="J4" s="50" t="n">
        <x:v>46356</x:v>
      </x:c>
      <x:c r="K4" s="50" t="n">
        <x:v>46363</x:v>
      </x:c>
      <x:c r="L4" s="50" t="n">
        <x:v>46370</x:v>
      </x:c>
      <x:c r="M4" s="50" t="n">
        <x:v>46377</x:v>
      </x:c>
      <x:c r="N4" s="50" t="n">
        <x:v>46384</x:v>
      </x:c>
    </x:row>
    <x:row r="5">
      <x:c r="A5" t="str">
        <x:v>Opening Cash</x:v>
      </x:c>
      <x:c r="B5" s="56" t="n">
        <x:f>'Assumptions'!B5</x:f>
        <x:v>5250000</x:v>
      </x:c>
      <x:c r="C5" s="56" t="n">
        <x:f>B18</x:f>
        <x:v>4840000</x:v>
      </x:c>
      <x:c r="D5" s="56" t="n">
        <x:f>C18</x:f>
        <x:v>4730000</x:v>
      </x:c>
      <x:c r="E5" s="56" t="n">
        <x:f>D18</x:f>
        <x:v>4855000</x:v>
      </x:c>
      <x:c r="F5" s="56" t="n">
        <x:f>E18</x:f>
        <x:v>5110000</x:v>
      </x:c>
      <x:c r="G5" s="56" t="n">
        <x:f>F18</x:f>
        <x:v>4615000</x:v>
      </x:c>
      <x:c r="H5" s="56" t="n">
        <x:f>G18</x:f>
        <x:v>4435000</x:v>
      </x:c>
      <x:c r="I5" s="56" t="n">
        <x:f>H18</x:f>
        <x:v>4365000</x:v>
      </x:c>
      <x:c r="J5" s="56" t="n">
        <x:f>I18</x:f>
        <x:v>4645000</x:v>
      </x:c>
      <x:c r="K5" s="56" t="n">
        <x:f>J18</x:f>
        <x:v>3970000</x:v>
      </x:c>
      <x:c r="L5" s="56" t="n">
        <x:f>K18</x:f>
        <x:v>3945000</x:v>
      </x:c>
      <x:c r="M5" s="56" t="n">
        <x:f>L18</x:f>
        <x:v>4140000</x:v>
      </x:c>
      <x:c r="N5" s="56" t="n">
        <x:f>M18</x:f>
        <x:v>4350000</x:v>
      </x:c>
    </x:row>
    <x:row r="6">
      <x:c r="A6" t="str">
        <x:v>Customer Collections</x:v>
      </x:c>
      <x:c r="B6" s="44" t="n">
        <x:v>650000</x:v>
      </x:c>
      <x:c r="C6" s="44" t="n">
        <x:v>735000</x:v>
      </x:c>
      <x:c r="D6" s="44" t="n">
        <x:v>820000</x:v>
      </x:c>
      <x:c r="E6" s="44" t="n">
        <x:v>905000</x:v>
      </x:c>
      <x:c r="F6" s="44" t="n">
        <x:v>650000</x:v>
      </x:c>
      <x:c r="G6" s="44" t="n">
        <x:v>735000</x:v>
      </x:c>
      <x:c r="H6" s="44" t="n">
        <x:v>820000</x:v>
      </x:c>
      <x:c r="I6" s="44" t="n">
        <x:v>905000</x:v>
      </x:c>
      <x:c r="J6" s="44" t="n">
        <x:v>650000</x:v>
      </x:c>
      <x:c r="K6" s="44" t="n">
        <x:v>735000</x:v>
      </x:c>
      <x:c r="L6" s="44" t="n">
        <x:v>820000</x:v>
      </x:c>
      <x:c r="M6" s="44" t="n">
        <x:v>905000</x:v>
      </x:c>
      <x:c r="N6" s="44" t="n">
        <x:v>650000</x:v>
      </x:c>
    </x:row>
    <x:row r="7">
      <x:c r="A7" t="str">
        <x:v>Other Receipts</x:v>
      </x:c>
      <x:c r="B7" s="44" t="n">
        <x:v>25000</x:v>
      </x:c>
      <x:c r="C7" s="44" t="n">
        <x:v>10000</x:v>
      </x:c>
      <x:c r="D7" s="44" t="n">
        <x:v>10000</x:v>
      </x:c>
      <x:c r="E7" s="44" t="n">
        <x:v>25000</x:v>
      </x:c>
      <x:c r="F7" s="44" t="n">
        <x:v>10000</x:v>
      </x:c>
      <x:c r="G7" s="44" t="n">
        <x:v>10000</x:v>
      </x:c>
      <x:c r="H7" s="44" t="n">
        <x:v>25000</x:v>
      </x:c>
      <x:c r="I7" s="44" t="n">
        <x:v>10000</x:v>
      </x:c>
      <x:c r="J7" s="44" t="n">
        <x:v>10000</x:v>
      </x:c>
      <x:c r="K7" s="44" t="n">
        <x:v>25000</x:v>
      </x:c>
      <x:c r="L7" s="44" t="n">
        <x:v>10000</x:v>
      </x:c>
      <x:c r="M7" s="44" t="n">
        <x:v>10000</x:v>
      </x:c>
      <x:c r="N7" s="44" t="n">
        <x:v>25000</x:v>
      </x:c>
    </x:row>
    <x:row r="8">
      <x:c r="A8" t="str">
        <x:v>Total Receipts</x:v>
      </x:c>
      <x:c r="B8" s="57" t="n">
        <x:f>SUM(B6:B7)</x:f>
        <x:v>675000</x:v>
      </x:c>
      <x:c r="C8" s="57" t="n">
        <x:f>SUM(C6:C7)</x:f>
        <x:v>745000</x:v>
      </x:c>
      <x:c r="D8" s="57" t="n">
        <x:f>SUM(D6:D7)</x:f>
        <x:v>830000</x:v>
      </x:c>
      <x:c r="E8" s="57" t="n">
        <x:f>SUM(E6:E7)</x:f>
        <x:v>930000</x:v>
      </x:c>
      <x:c r="F8" s="57" t="n">
        <x:f>SUM(F6:F7)</x:f>
        <x:v>660000</x:v>
      </x:c>
      <x:c r="G8" s="57" t="n">
        <x:f>SUM(G6:G7)</x:f>
        <x:v>745000</x:v>
      </x:c>
      <x:c r="H8" s="57" t="n">
        <x:f>SUM(H6:H7)</x:f>
        <x:v>845000</x:v>
      </x:c>
      <x:c r="I8" s="57" t="n">
        <x:f>SUM(I6:I7)</x:f>
        <x:v>915000</x:v>
      </x:c>
      <x:c r="J8" s="57" t="n">
        <x:f>SUM(J6:J7)</x:f>
        <x:v>660000</x:v>
      </x:c>
      <x:c r="K8" s="57" t="n">
        <x:f>SUM(K6:K7)</x:f>
        <x:v>760000</x:v>
      </x:c>
      <x:c r="L8" s="57" t="n">
        <x:f>SUM(L6:L7)</x:f>
        <x:v>830000</x:v>
      </x:c>
      <x:c r="M8" s="57" t="n">
        <x:f>SUM(M6:M7)</x:f>
        <x:v>915000</x:v>
      </x:c>
      <x:c r="N8" s="57" t="n">
        <x:f>SUM(N6:N7)</x:f>
        <x:v>675000</x:v>
      </x:c>
    </x:row>
    <x:row r="9">
      <x:c r="A9" t="str">
        <x:v>Vendor Payments</x:v>
      </x:c>
      <x:c r="B9" s="44" t="n">
        <x:v>430000</x:v>
      </x:c>
      <x:c r="C9" s="44" t="n">
        <x:v>500000</x:v>
      </x:c>
      <x:c r="D9" s="44" t="n">
        <x:v>570000</x:v>
      </x:c>
      <x:c r="E9" s="44" t="n">
        <x:v>430000</x:v>
      </x:c>
      <x:c r="F9" s="44" t="n">
        <x:v>500000</x:v>
      </x:c>
      <x:c r="G9" s="44" t="n">
        <x:v>570000</x:v>
      </x:c>
      <x:c r="H9" s="44" t="n">
        <x:v>430000</x:v>
      </x:c>
      <x:c r="I9" s="44" t="n">
        <x:v>500000</x:v>
      </x:c>
      <x:c r="J9" s="44" t="n">
        <x:v>570000</x:v>
      </x:c>
      <x:c r="K9" s="44" t="n">
        <x:v>430000</x:v>
      </x:c>
      <x:c r="L9" s="44" t="n">
        <x:v>500000</x:v>
      </x:c>
      <x:c r="M9" s="44" t="n">
        <x:v>570000</x:v>
      </x:c>
      <x:c r="N9" s="44" t="n">
        <x:v>430000</x:v>
      </x:c>
    </x:row>
    <x:row r="10">
      <x:c r="A10" t="str">
        <x:v>Payroll</x:v>
      </x:c>
      <x:c r="B10" s="44" t="n">
        <x:v>520000</x:v>
      </x:c>
      <x:c r="C10" s="44" t="n">
        <x:v>0</x:v>
      </x:c>
      <x:c r="D10" s="44" t="n">
        <x:v>0</x:v>
      </x:c>
      <x:c r="E10" s="44" t="n">
        <x:v>0</x:v>
      </x:c>
      <x:c r="F10" s="44" t="n">
        <x:v>520000</x:v>
      </x:c>
      <x:c r="G10" s="44" t="n">
        <x:v>0</x:v>
      </x:c>
      <x:c r="H10" s="44" t="n">
        <x:v>0</x:v>
      </x:c>
      <x:c r="I10" s="44" t="n">
        <x:v>0</x:v>
      </x:c>
      <x:c r="J10" s="44" t="n">
        <x:v>520000</x:v>
      </x:c>
      <x:c r="K10" s="44" t="n">
        <x:v>0</x:v>
      </x:c>
      <x:c r="L10" s="44" t="n">
        <x:v>0</x:v>
      </x:c>
      <x:c r="M10" s="44" t="n">
        <x:v>0</x:v>
      </x:c>
      <x:c r="N10" s="44" t="n">
        <x:v>520000</x:v>
      </x:c>
    </x:row>
    <x:row r="11">
      <x:c r="A11" t="str">
        <x:v>Rent / Overheads</x:v>
      </x:c>
      <x:c r="B11" s="44" t="n">
        <x:v>90000</x:v>
      </x:c>
      <x:c r="C11" s="44" t="n">
        <x:v>90000</x:v>
      </x:c>
      <x:c r="D11" s="44" t="n">
        <x:v>90000</x:v>
      </x:c>
      <x:c r="E11" s="44" t="n">
        <x:v>90000</x:v>
      </x:c>
      <x:c r="F11" s="44" t="n">
        <x:v>90000</x:v>
      </x:c>
      <x:c r="G11" s="44" t="n">
        <x:v>90000</x:v>
      </x:c>
      <x:c r="H11" s="44" t="n">
        <x:v>90000</x:v>
      </x:c>
      <x:c r="I11" s="44" t="n">
        <x:v>90000</x:v>
      </x:c>
      <x:c r="J11" s="44" t="n">
        <x:v>90000</x:v>
      </x:c>
      <x:c r="K11" s="44" t="n">
        <x:v>90000</x:v>
      </x:c>
      <x:c r="L11" s="44" t="n">
        <x:v>90000</x:v>
      </x:c>
      <x:c r="M11" s="44" t="n">
        <x:v>90000</x:v>
      </x:c>
      <x:c r="N11" s="44" t="n">
        <x:v>90000</x:v>
      </x:c>
    </x:row>
    <x:row r="12">
      <x:c r="A12" t="str">
        <x:v>Tax / Statutory</x:v>
      </x:c>
      <x:c r="B12" s="44" t="n">
        <x:v>30000</x:v>
      </x:c>
      <x:c r="C12" s="44" t="n">
        <x:v>30000</x:v>
      </x:c>
      <x:c r="D12" s="44" t="n">
        <x:v>30000</x:v>
      </x:c>
      <x:c r="E12" s="44" t="n">
        <x:v>140000</x:v>
      </x:c>
      <x:c r="F12" s="44" t="n">
        <x:v>30000</x:v>
      </x:c>
      <x:c r="G12" s="44" t="n">
        <x:v>30000</x:v>
      </x:c>
      <x:c r="H12" s="44" t="n">
        <x:v>30000</x:v>
      </x:c>
      <x:c r="I12" s="44" t="n">
        <x:v>30000</x:v>
      </x:c>
      <x:c r="J12" s="44" t="n">
        <x:v>140000</x:v>
      </x:c>
      <x:c r="K12" s="44" t="n">
        <x:v>30000</x:v>
      </x:c>
      <x:c r="L12" s="44" t="n">
        <x:v>30000</x:v>
      </x:c>
      <x:c r="M12" s="44" t="n">
        <x:v>30000</x:v>
      </x:c>
      <x:c r="N12" s="44" t="n">
        <x:v>30000</x:v>
      </x:c>
    </x:row>
    <x:row r="13">
      <x:c r="A13" t="str">
        <x:v>Debt Service</x:v>
      </x:c>
      <x:c r="B13" s="44" t="n">
        <x:v>0</x:v>
      </x:c>
      <x:c r="C13" s="44" t="n">
        <x:v>220000</x:v>
      </x:c>
      <x:c r="D13" s="44" t="n">
        <x:v>0</x:v>
      </x:c>
      <x:c r="E13" s="44" t="n">
        <x:v>0</x:v>
      </x:c>
      <x:c r="F13" s="44" t="n">
        <x:v>0</x:v>
      </x:c>
      <x:c r="G13" s="44" t="n">
        <x:v>220000</x:v>
      </x:c>
      <x:c r="H13" s="44" t="n">
        <x:v>0</x:v>
      </x:c>
      <x:c r="I13" s="44" t="n">
        <x:v>0</x:v>
      </x:c>
      <x:c r="J13" s="44" t="n">
        <x:v>0</x:v>
      </x:c>
      <x:c r="K13" s="44" t="n">
        <x:v>220000</x:v>
      </x:c>
      <x:c r="L13" s="44" t="n">
        <x:v>0</x:v>
      </x:c>
      <x:c r="M13" s="44" t="n">
        <x:v>0</x:v>
      </x:c>
      <x:c r="N13" s="44" t="n">
        <x:v>0</x:v>
      </x:c>
    </x:row>
    <x:row r="14">
      <x:c r="A14" t="str">
        <x:v>Capex</x:v>
      </x:c>
      <x:c r="B14" s="44" t="n">
        <x:v>0</x:v>
      </x:c>
      <x:c r="C14" s="44" t="n">
        <x:v>0</x:v>
      </x:c>
      <x:c r="D14" s="44" t="n">
        <x:v>0</x:v>
      </x:c>
      <x:c r="E14" s="44" t="n">
        <x:v>0</x:v>
      </x:c>
      <x:c r="F14" s="44" t="n">
        <x:v>0</x:v>
      </x:c>
      <x:c r="G14" s="44" t="n">
        <x:v>0</x:v>
      </x:c>
      <x:c r="H14" s="44" t="n">
        <x:v>350000</x:v>
      </x:c>
      <x:c r="I14" s="44" t="n">
        <x:v>0</x:v>
      </x:c>
      <x:c r="J14" s="44" t="n">
        <x:v>0</x:v>
      </x:c>
      <x:c r="K14" s="44" t="n">
        <x:v>0</x:v>
      </x:c>
      <x:c r="L14" s="44" t="n">
        <x:v>0</x:v>
      </x:c>
      <x:c r="M14" s="44" t="n">
        <x:v>0</x:v>
      </x:c>
      <x:c r="N14" s="44" t="n">
        <x:v>0</x:v>
      </x:c>
    </x:row>
    <x:row r="15">
      <x:c r="A15" t="str">
        <x:v>Other Payments</x:v>
      </x:c>
      <x:c r="B15" s="44" t="n">
        <x:v>15000</x:v>
      </x:c>
      <x:c r="C15" s="44" t="n">
        <x:v>15000</x:v>
      </x:c>
      <x:c r="D15" s="44" t="n">
        <x:v>15000</x:v>
      </x:c>
      <x:c r="E15" s="44" t="n">
        <x:v>15000</x:v>
      </x:c>
      <x:c r="F15" s="44" t="n">
        <x:v>15000</x:v>
      </x:c>
      <x:c r="G15" s="44" t="n">
        <x:v>15000</x:v>
      </x:c>
      <x:c r="H15" s="44" t="n">
        <x:v>15000</x:v>
      </x:c>
      <x:c r="I15" s="44" t="n">
        <x:v>15000</x:v>
      </x:c>
      <x:c r="J15" s="44" t="n">
        <x:v>15000</x:v>
      </x:c>
      <x:c r="K15" s="44" t="n">
        <x:v>15000</x:v>
      </x:c>
      <x:c r="L15" s="44" t="n">
        <x:v>15000</x:v>
      </x:c>
      <x:c r="M15" s="44" t="n">
        <x:v>15000</x:v>
      </x:c>
      <x:c r="N15" s="44" t="n">
        <x:v>15000</x:v>
      </x:c>
    </x:row>
    <x:row r="16">
      <x:c r="A16" t="str">
        <x:v>Total Payments</x:v>
      </x:c>
      <x:c r="B16" s="57" t="n">
        <x:f>SUM(B9:B15)</x:f>
        <x:v>1085000</x:v>
      </x:c>
      <x:c r="C16" s="57" t="n">
        <x:f>SUM(C9:C15)</x:f>
        <x:v>855000</x:v>
      </x:c>
      <x:c r="D16" s="57" t="n">
        <x:f>SUM(D9:D15)</x:f>
        <x:v>705000</x:v>
      </x:c>
      <x:c r="E16" s="57" t="n">
        <x:f>SUM(E9:E15)</x:f>
        <x:v>675000</x:v>
      </x:c>
      <x:c r="F16" s="57" t="n">
        <x:f>SUM(F9:F15)</x:f>
        <x:v>1155000</x:v>
      </x:c>
      <x:c r="G16" s="57" t="n">
        <x:f>SUM(G9:G15)</x:f>
        <x:v>925000</x:v>
      </x:c>
      <x:c r="H16" s="57" t="n">
        <x:f>SUM(H9:H15)</x:f>
        <x:v>915000</x:v>
      </x:c>
      <x:c r="I16" s="57" t="n">
        <x:f>SUM(I9:I15)</x:f>
        <x:v>635000</x:v>
      </x:c>
      <x:c r="J16" s="57" t="n">
        <x:f>SUM(J9:J15)</x:f>
        <x:v>1335000</x:v>
      </x:c>
      <x:c r="K16" s="57" t="n">
        <x:f>SUM(K9:K15)</x:f>
        <x:v>785000</x:v>
      </x:c>
      <x:c r="L16" s="57" t="n">
        <x:f>SUM(L9:L15)</x:f>
        <x:v>635000</x:v>
      </x:c>
      <x:c r="M16" s="57" t="n">
        <x:f>SUM(M9:M15)</x:f>
        <x:v>705000</x:v>
      </x:c>
      <x:c r="N16" s="57" t="n">
        <x:f>SUM(N9:N15)</x:f>
        <x:v>1085000</x:v>
      </x:c>
    </x:row>
    <x:row r="17">
      <x:c r="A17" t="str">
        <x:v>Net Cash Movement</x:v>
      </x:c>
      <x:c r="B17" s="57" t="n">
        <x:f>B8-B16</x:f>
        <x:v>-410000</x:v>
      </x:c>
      <x:c r="C17" s="57" t="n">
        <x:f>C8-C16</x:f>
        <x:v>-110000</x:v>
      </x:c>
      <x:c r="D17" s="57" t="n">
        <x:f>D8-D16</x:f>
        <x:v>125000</x:v>
      </x:c>
      <x:c r="E17" s="57" t="n">
        <x:f>E8-E16</x:f>
        <x:v>255000</x:v>
      </x:c>
      <x:c r="F17" s="57" t="n">
        <x:f>F8-F16</x:f>
        <x:v>-495000</x:v>
      </x:c>
      <x:c r="G17" s="57" t="n">
        <x:f>G8-G16</x:f>
        <x:v>-180000</x:v>
      </x:c>
      <x:c r="H17" s="57" t="n">
        <x:f>H8-H16</x:f>
        <x:v>-70000</x:v>
      </x:c>
      <x:c r="I17" s="57" t="n">
        <x:f>I8-I16</x:f>
        <x:v>280000</x:v>
      </x:c>
      <x:c r="J17" s="57" t="n">
        <x:f>J8-J16</x:f>
        <x:v>-675000</x:v>
      </x:c>
      <x:c r="K17" s="57" t="n">
        <x:f>K8-K16</x:f>
        <x:v>-25000</x:v>
      </x:c>
      <x:c r="L17" s="57" t="n">
        <x:f>L8-L16</x:f>
        <x:v>195000</x:v>
      </x:c>
      <x:c r="M17" s="57" t="n">
        <x:f>M8-M16</x:f>
        <x:v>210000</x:v>
      </x:c>
      <x:c r="N17" s="57" t="n">
        <x:f>N8-N16</x:f>
        <x:v>-410000</x:v>
      </x:c>
    </x:row>
    <x:row r="18">
      <x:c r="A18" t="str">
        <x:v>Closing Cash</x:v>
      </x:c>
      <x:c r="B18" s="57" t="n">
        <x:f>B5+B17</x:f>
        <x:v>4840000</x:v>
      </x:c>
      <x:c r="C18" s="57" t="n">
        <x:f>C5+C17</x:f>
        <x:v>4730000</x:v>
      </x:c>
      <x:c r="D18" s="57" t="n">
        <x:f>D5+D17</x:f>
        <x:v>4855000</x:v>
      </x:c>
      <x:c r="E18" s="57" t="n">
        <x:f>E5+E17</x:f>
        <x:v>5110000</x:v>
      </x:c>
      <x:c r="F18" s="57" t="n">
        <x:f>F5+F17</x:f>
        <x:v>4615000</x:v>
      </x:c>
      <x:c r="G18" s="57" t="n">
        <x:f>G5+G17</x:f>
        <x:v>4435000</x:v>
      </x:c>
      <x:c r="H18" s="57" t="n">
        <x:f>H5+H17</x:f>
        <x:v>4365000</x:v>
      </x:c>
      <x:c r="I18" s="57" t="n">
        <x:f>I5+I17</x:f>
        <x:v>4645000</x:v>
      </x:c>
      <x:c r="J18" s="57" t="n">
        <x:f>J5+J17</x:f>
        <x:v>3970000</x:v>
      </x:c>
      <x:c r="K18" s="57" t="n">
        <x:f>K5+K17</x:f>
        <x:v>3945000</x:v>
      </x:c>
      <x:c r="L18" s="57" t="n">
        <x:f>L5+L17</x:f>
        <x:v>4140000</x:v>
      </x:c>
      <x:c r="M18" s="57" t="n">
        <x:f>M5+M17</x:f>
        <x:v>4350000</x:v>
      </x:c>
      <x:c r="N18" s="57" t="n">
        <x:f>N5+N17</x:f>
        <x:v>3940000</x:v>
      </x:c>
    </x:row>
    <x:row r="19">
      <x:c r="A19" t="str">
        <x:v>Minimum Buffer</x:v>
      </x:c>
      <x:c r="B19" s="57" t="n">
        <x:f>'Assumptions'!B6</x:f>
        <x:v>1500000</x:v>
      </x:c>
      <x:c r="C19" s="57" t="n">
        <x:f>'Assumptions'!B6</x:f>
        <x:v>1500000</x:v>
      </x:c>
      <x:c r="D19" s="57" t="n">
        <x:f>'Assumptions'!B6</x:f>
        <x:v>1500000</x:v>
      </x:c>
      <x:c r="E19" s="57" t="n">
        <x:f>'Assumptions'!B6</x:f>
        <x:v>1500000</x:v>
      </x:c>
      <x:c r="F19" s="57" t="n">
        <x:f>'Assumptions'!B6</x:f>
        <x:v>1500000</x:v>
      </x:c>
      <x:c r="G19" s="57" t="n">
        <x:f>'Assumptions'!B6</x:f>
        <x:v>1500000</x:v>
      </x:c>
      <x:c r="H19" s="57" t="n">
        <x:f>'Assumptions'!B6</x:f>
        <x:v>1500000</x:v>
      </x:c>
      <x:c r="I19" s="57" t="n">
        <x:f>'Assumptions'!B6</x:f>
        <x:v>1500000</x:v>
      </x:c>
      <x:c r="J19" s="57" t="n">
        <x:f>'Assumptions'!B6</x:f>
        <x:v>1500000</x:v>
      </x:c>
      <x:c r="K19" s="57" t="n">
        <x:f>'Assumptions'!B6</x:f>
        <x:v>1500000</x:v>
      </x:c>
      <x:c r="L19" s="57" t="n">
        <x:f>'Assumptions'!B6</x:f>
        <x:v>1500000</x:v>
      </x:c>
      <x:c r="M19" s="57" t="n">
        <x:f>'Assumptions'!B6</x:f>
        <x:v>1500000</x:v>
      </x:c>
      <x:c r="N19" s="57" t="n">
        <x:f>'Assumptions'!B6</x:f>
        <x:v>1500000</x:v>
      </x:c>
    </x:row>
    <x:row r="20">
      <x:c r="A20" t="str">
        <x:v>Headroom / (Gap)</x:v>
      </x:c>
      <x:c r="B20" s="57" t="n">
        <x:f>B18-B19</x:f>
        <x:v>3340000</x:v>
      </x:c>
      <x:c r="C20" s="57" t="n">
        <x:f>C18-C19</x:f>
        <x:v>3230000</x:v>
      </x:c>
      <x:c r="D20" s="57" t="n">
        <x:f>D18-D19</x:f>
        <x:v>3355000</x:v>
      </x:c>
      <x:c r="E20" s="57" t="n">
        <x:f>E18-E19</x:f>
        <x:v>3610000</x:v>
      </x:c>
      <x:c r="F20" s="57" t="n">
        <x:f>F18-F19</x:f>
        <x:v>3115000</x:v>
      </x:c>
      <x:c r="G20" s="57" t="n">
        <x:f>G18-G19</x:f>
        <x:v>2935000</x:v>
      </x:c>
      <x:c r="H20" s="57" t="n">
        <x:f>H18-H19</x:f>
        <x:v>2865000</x:v>
      </x:c>
      <x:c r="I20" s="57" t="n">
        <x:f>I18-I19</x:f>
        <x:v>3145000</x:v>
      </x:c>
      <x:c r="J20" s="57" t="n">
        <x:f>J18-J19</x:f>
        <x:v>2470000</x:v>
      </x:c>
      <x:c r="K20" s="57" t="n">
        <x:f>K18-K19</x:f>
        <x:v>2445000</x:v>
      </x:c>
      <x:c r="L20" s="57" t="n">
        <x:f>L18-L19</x:f>
        <x:v>2640000</x:v>
      </x:c>
      <x:c r="M20" s="57" t="n">
        <x:f>M18-M19</x:f>
        <x:v>2850000</x:v>
      </x:c>
      <x:c r="N20" s="57" t="n">
        <x:f>N18-N19</x:f>
        <x:v>2440000</x:v>
      </x:c>
    </x:row>
  </x:sheetData>
  <x:mergeCells>
    <x:mergeCell ref="A1:N1"/>
    <x:mergeCell ref="A2:N2"/>
  </x:mergeCells>
  <x:conditionalFormatting sqref="B20:N20">
    <x:cfRule type="cellIs" dxfId="0" priority="1" operator="lessThan">
      <x:formula>0</x:formula>
    </x:cfRule>
  </x:conditionalFormatting>
  <x:pageMargins left="0.7" right="0.7" top="0.75" bottom="0.75" header="0.3" footer="0.3"/>
</x:worksheet>
</file>

<file path=xl/worksheets/sheet4.xml><?xml version="1.0" encoding="utf-8"?>
<x:worksheet xmlns:x="http://schemas.openxmlformats.org/spreadsheetml/2006/main">
  <x:sheetFormatPr defaultRowHeight="15"/>
  <x:cols>
    <x:col min="1" max="1" width="27" hidden="0" customWidth="1"/>
    <x:col min="2" max="2" width="20" hidden="0" customWidth="1"/>
    <x:col min="3" max="3" width="3" hidden="0" customWidth="1"/>
    <x:col min="4" max="4" width="25" hidden="0" customWidth="1"/>
    <x:col min="5" max="5" width="20" hidden="0" customWidth="1"/>
    <x:col min="6" max="6" width="39" hidden="0" customWidth="1"/>
    <x:col min="7" max="7" width="18" hidden="0" customWidth="1"/>
    <x:col min="8" max="8" width="16" hidden="0" customWidth="1"/>
    <x:col min="9" max="9" width="27" hidden="0" customWidth="1"/>
    <x:col min="10" max="10" width="14" hidden="0" customWidth="1"/>
  </x:cols>
  <x:sheetData>
    <x:row r="1" ht="34" customHeight="1">
      <x:c r="A1" s="4" t="str">
        <x:v>ClearCFO | Cash Forecast Dashboard</x:v>
      </x:c>
      <x:c r="B1" s="4"/>
      <x:c r="C1" s="4"/>
      <x:c r="D1" s="4"/>
      <x:c r="E1" s="4"/>
      <x:c r="F1" s="4"/>
      <x:c r="G1" s="4"/>
      <x:c r="H1" s="4"/>
      <x:c r="I1" s="4"/>
      <x:c r="J1" s="4"/>
    </x:row>
    <x:row r="2" ht="28" customHeight="1">
      <x:c r="A2" s="10" t="str">
        <x:v>Use this page for the weekly liquidity review.</x:v>
      </x:c>
      <x:c r="B2" s="10"/>
      <x:c r="C2" s="10"/>
      <x:c r="D2" s="10"/>
      <x:c r="E2" s="10"/>
      <x:c r="F2" s="10"/>
      <x:c r="G2" s="10"/>
      <x:c r="H2" s="10"/>
      <x:c r="I2" s="10"/>
      <x:c r="J2" s="10"/>
    </x:row>
    <x:row r="4" ht="24" customHeight="1">
      <x:c r="A4" s="37" t="str">
        <x:v>Metric</x:v>
      </x:c>
      <x:c r="B4" s="37" t="str">
        <x:v>Value</x:v>
      </x:c>
      <x:c r="D4" s="37" t="str">
        <x:v>Trigger</x:v>
      </x:c>
      <x:c r="E4" s="37" t="str">
        <x:v>Condition</x:v>
      </x:c>
      <x:c r="F4" s="37" t="str">
        <x:v>Management action</x:v>
      </x:c>
      <x:c r="G4" s="37" t="str">
        <x:v>Owner</x:v>
      </x:c>
      <x:c r="H4" s="37" t="str">
        <x:v>Timing</x:v>
      </x:c>
      <x:c r="I4" s="37" t="str">
        <x:v>Evidence</x:v>
      </x:c>
      <x:c r="J4" s="37" t="str">
        <x:v>Status</x:v>
      </x:c>
    </x:row>
    <x:row r="5">
      <x:c r="A5" t="str">
        <x:v>Opening cash</x:v>
      </x:c>
      <x:c r="B5" s="60" t="n">
        <x:f>'13-Week Forecast'!B5</x:f>
        <x:v>5250000</x:v>
      </x:c>
      <x:c r="D5" s="21" t="str">
        <x:v>Cash below buffer</x:v>
      </x:c>
      <x:c r="E5" s="21" t="str">
        <x:v>Closing cash &lt; buffer</x:v>
      </x:c>
      <x:c r="F5" s="21" t="str">
        <x:v>Accelerate collections, defer discretionary spend, confirm facility headroom.</x:v>
      </x:c>
      <x:c r="G5" s="21" t="str">
        <x:v>CFO</x:v>
      </x:c>
      <x:c r="H5" s="21" t="str">
        <x:v>Immediate</x:v>
      </x:c>
      <x:c r="I5" s="21" t="str">
        <x:v>Updated forecast / commitments</x:v>
      </x:c>
      <x:c r="J5" s="21" t="str">
        <x:v>Open</x:v>
      </x:c>
    </x:row>
    <x:row r="6">
      <x:c r="A6" t="str">
        <x:v>Week 13 closing cash</x:v>
      </x:c>
      <x:c r="B6" s="60" t="n">
        <x:f>'13-Week Forecast'!N18</x:f>
        <x:v>3940000</x:v>
      </x:c>
      <x:c r="D6" s="21" t="str">
        <x:v>Collections slip</x:v>
      </x:c>
      <x:c r="E6" s="21" t="str">
        <x:v>Receipt delayed &gt;7 days</x:v>
      </x:c>
      <x:c r="F6" s="21" t="str">
        <x:v>Obtain revised dated commitment and update forecast.</x:v>
      </x:c>
      <x:c r="G6" s="21" t="str">
        <x:v>Collections</x:v>
      </x:c>
      <x:c r="H6" s="21" t="str">
        <x:v>Weekly</x:v>
      </x:c>
      <x:c r="I6" s="21" t="str">
        <x:v>Customer confirmation</x:v>
      </x:c>
      <x:c r="J6" s="21" t="str">
        <x:v>Open</x:v>
      </x:c>
    </x:row>
    <x:row r="7">
      <x:c r="A7" t="str">
        <x:v>Lowest projected cash</x:v>
      </x:c>
      <x:c r="B7" s="60" t="n">
        <x:f>MIN('13-Week Forecast'!B18:N18)</x:f>
        <x:v>3940000</x:v>
      </x:c>
      <x:c r="D7" s="21" t="str">
        <x:v>Large payment added</x:v>
      </x:c>
      <x:c r="E7" s="21" t="str">
        <x:v>Unplanned payment &gt;₹5L</x:v>
      </x:c>
      <x:c r="F7" s="21" t="str">
        <x:v>Assess timing, priority and funding source.</x:v>
      </x:c>
      <x:c r="G7" s="21" t="str">
        <x:v>Finance</x:v>
      </x:c>
      <x:c r="H7" s="21" t="str">
        <x:v>Before approval</x:v>
      </x:c>
      <x:c r="I7" s="21" t="str">
        <x:v>Payment request</x:v>
      </x:c>
      <x:c r="J7" s="21" t="str">
        <x:v>Open</x:v>
      </x:c>
    </x:row>
    <x:row r="8">
      <x:c r="A8" t="str">
        <x:v>Minimum buffer</x:v>
      </x:c>
      <x:c r="B8" s="60" t="n">
        <x:f>'Assumptions'!B6</x:f>
        <x:v>1500000</x:v>
      </x:c>
      <x:c r="D8" s="21" t="str">
        <x:v>Downside persists</x:v>
      </x:c>
      <x:c r="E8" s="21" t="str">
        <x:v>Headroom below ₹15L for 2+ weeks</x:v>
      </x:c>
      <x:c r="F8" s="21" t="str">
        <x:v>Activate contingency funding / cost actions.</x:v>
      </x:c>
      <x:c r="G8" s="21" t="str">
        <x:v>CEO / CFO</x:v>
      </x:c>
      <x:c r="H8" s="21" t="str">
        <x:v>Immediate</x:v>
      </x:c>
      <x:c r="I8" s="21" t="str">
        <x:v>Downside forecast</x:v>
      </x:c>
      <x:c r="J8" s="21" t="str">
        <x:v>Open</x:v>
      </x:c>
    </x:row>
    <x:row r="9">
      <x:c r="A9" t="str">
        <x:v>Maximum funding gap</x:v>
      </x:c>
      <x:c r="B9" s="60" t="n">
        <x:f>MAX(0,-MIN('13-Week Forecast'!B20:N20))</x:f>
        <x:v>0</x:v>
      </x:c>
      <x:c r="D9" s="21"/>
      <x:c r="E9" s="21"/>
      <x:c r="F9" s="21"/>
      <x:c r="G9" s="21"/>
      <x:c r="H9" s="21"/>
      <x:c r="I9" s="21"/>
      <x:c r="J9" s="21"/>
    </x:row>
    <x:row r="10">
      <x:c r="A10" t="str">
        <x:v>First buffer breach</x:v>
      </x:c>
      <x:c r="B10" s="62" t="str">
        <x:f>IF('13-Week Forecast'!B20&lt;0,'13-Week Forecast'!B4,IF('13-Week Forecast'!C20&lt;0,'13-Week Forecast'!C4,IF('13-Week Forecast'!D20&lt;0,'13-Week Forecast'!D4,IF('13-Week Forecast'!E20&lt;0,'13-Week Forecast'!E4,IF('13-Week Forecast'!F20&lt;0,'13-Week Forecast'!F4,IF('13-Week Forecast'!G20&lt;0,'13-Week Forecast'!G4,IF('13-Week Forecast'!H20&lt;0,'13-Week Forecast'!H4,IF('13-Week Forecast'!I20&lt;0,'13-Week Forecast'!I4,IF('13-Week Forecast'!J20&lt;0,'13-Week Forecast'!J4,IF('13-Week Forecast'!K20&lt;0,'13-Week Forecast'!K4,IF('13-Week Forecast'!L20&lt;0,'13-Week Forecast'!L4,IF('13-Week Forecast'!M20&lt;0,'13-Week Forecast'!M4,IF('13-Week Forecast'!N20&lt;0,'13-Week Forecast'!N4,"None")))))))))))))</x:f>
        <x:v>None</x:v>
      </x:c>
      <x:c r="D10" s="21"/>
      <x:c r="E10" s="21"/>
      <x:c r="F10" s="21"/>
      <x:c r="G10" s="21"/>
      <x:c r="H10" s="21"/>
      <x:c r="I10" s="21"/>
      <x:c r="J10" s="21"/>
    </x:row>
    <x:row r="11">
      <x:c r="D11" s="21"/>
      <x:c r="E11" s="21"/>
      <x:c r="F11" s="21"/>
      <x:c r="G11" s="21"/>
      <x:c r="H11" s="21"/>
      <x:c r="I11" s="21"/>
      <x:c r="J11" s="21"/>
    </x:row>
    <x:row r="12">
      <x:c r="D12" s="21"/>
      <x:c r="E12" s="21"/>
      <x:c r="F12" s="21"/>
      <x:c r="G12" s="21"/>
      <x:c r="H12" s="21"/>
      <x:c r="I12" s="21"/>
      <x:c r="J12" s="21"/>
    </x:row>
    <x:row r="13">
      <x:c r="A13" t="str">
        <x:v>Week</x:v>
      </x:c>
      <x:c r="B13" s="62" t="n">
        <x:v>46300</x:v>
      </x:c>
      <x:c r="C13" s="62" t="n">
        <x:v>46307</x:v>
      </x:c>
      <x:c r="D13" s="64" t="n">
        <x:v>46314</x:v>
      </x:c>
      <x:c r="E13" s="64" t="n">
        <x:v>46321</x:v>
      </x:c>
      <x:c r="F13" s="64" t="n">
        <x:v>46328</x:v>
      </x:c>
      <x:c r="G13" s="64" t="n">
        <x:v>46335</x:v>
      </x:c>
      <x:c r="H13" s="64" t="n">
        <x:v>46342</x:v>
      </x:c>
      <x:c r="I13" s="64" t="n">
        <x:v>46349</x:v>
      </x:c>
      <x:c r="J13" s="64" t="n">
        <x:v>46356</x:v>
      </x:c>
      <x:c r="K13" s="62" t="n">
        <x:v>46363</x:v>
      </x:c>
      <x:c r="L13" s="62" t="n">
        <x:v>46370</x:v>
      </x:c>
      <x:c r="M13" s="62" t="n">
        <x:v>46377</x:v>
      </x:c>
      <x:c r="N13" s="62" t="n">
        <x:v>46384</x:v>
      </x:c>
    </x:row>
    <x:row r="14">
      <x:c r="A14" t="str">
        <x:v>Closing Cash</x:v>
      </x:c>
      <x:c r="B14" s="60" t="n">
        <x:f>'13-Week Forecast'!B18</x:f>
        <x:v>4840000</x:v>
      </x:c>
      <x:c r="C14" s="60" t="n">
        <x:f>'13-Week Forecast'!C18</x:f>
        <x:v>4730000</x:v>
      </x:c>
      <x:c r="D14" s="66" t="n">
        <x:f>'13-Week Forecast'!D18</x:f>
        <x:v>4855000</x:v>
      </x:c>
      <x:c r="E14" s="66" t="n">
        <x:f>'13-Week Forecast'!E18</x:f>
        <x:v>5110000</x:v>
      </x:c>
      <x:c r="F14" s="66" t="n">
        <x:f>'13-Week Forecast'!F18</x:f>
        <x:v>4615000</x:v>
      </x:c>
      <x:c r="G14" s="66" t="n">
        <x:f>'13-Week Forecast'!G18</x:f>
        <x:v>4435000</x:v>
      </x:c>
      <x:c r="H14" s="66" t="n">
        <x:f>'13-Week Forecast'!H18</x:f>
        <x:v>4365000</x:v>
      </x:c>
      <x:c r="I14" s="66" t="n">
        <x:f>'13-Week Forecast'!I18</x:f>
        <x:v>4645000</x:v>
      </x:c>
      <x:c r="J14" s="66" t="n">
        <x:f>'13-Week Forecast'!J18</x:f>
        <x:v>3970000</x:v>
      </x:c>
      <x:c r="K14" s="60" t="n">
        <x:f>'13-Week Forecast'!K18</x:f>
        <x:v>3945000</x:v>
      </x:c>
      <x:c r="L14" s="60" t="n">
        <x:f>'13-Week Forecast'!L18</x:f>
        <x:v>4140000</x:v>
      </x:c>
      <x:c r="M14" s="60" t="n">
        <x:f>'13-Week Forecast'!M18</x:f>
        <x:v>4350000</x:v>
      </x:c>
      <x:c r="N14" s="60" t="n">
        <x:f>'13-Week Forecast'!N18</x:f>
        <x:v>3940000</x:v>
      </x:c>
    </x:row>
    <x:row r="15">
      <x:c r="A15" t="str">
        <x:v>Minimum Buffer</x:v>
      </x:c>
      <x:c r="B15" s="60" t="n">
        <x:f>'Assumptions'!B6</x:f>
        <x:v>1500000</x:v>
      </x:c>
      <x:c r="C15" s="60" t="n">
        <x:f>'Assumptions'!B6</x:f>
        <x:v>1500000</x:v>
      </x:c>
      <x:c r="D15" s="66" t="n">
        <x:f>'Assumptions'!B6</x:f>
        <x:v>1500000</x:v>
      </x:c>
      <x:c r="E15" s="66" t="n">
        <x:f>'Assumptions'!B6</x:f>
        <x:v>1500000</x:v>
      </x:c>
      <x:c r="F15" s="66" t="n">
        <x:f>'Assumptions'!B6</x:f>
        <x:v>1500000</x:v>
      </x:c>
      <x:c r="G15" s="66" t="n">
        <x:f>'Assumptions'!B6</x:f>
        <x:v>1500000</x:v>
      </x:c>
      <x:c r="H15" s="66" t="n">
        <x:f>'Assumptions'!B6</x:f>
        <x:v>1500000</x:v>
      </x:c>
      <x:c r="I15" s="66" t="n">
        <x:f>'Assumptions'!B6</x:f>
        <x:v>1500000</x:v>
      </x:c>
      <x:c r="J15" s="66" t="n">
        <x:f>'Assumptions'!B6</x:f>
        <x:v>1500000</x:v>
      </x:c>
      <x:c r="K15" s="60" t="n">
        <x:f>'Assumptions'!B6</x:f>
        <x:v>1500000</x:v>
      </x:c>
      <x:c r="L15" s="60" t="n">
        <x:f>'Assumptions'!B6</x:f>
        <x:v>1500000</x:v>
      </x:c>
      <x:c r="M15" s="60" t="n">
        <x:f>'Assumptions'!B6</x:f>
        <x:v>1500000</x:v>
      </x:c>
      <x:c r="N15" s="60" t="n">
        <x:f>'Assumptions'!B6</x:f>
        <x:v>1500000</x:v>
      </x:c>
    </x:row>
    <x:row r="16">
      <x:c r="D16" s="21"/>
      <x:c r="E16" s="21"/>
      <x:c r="F16" s="21"/>
      <x:c r="G16" s="21"/>
      <x:c r="H16" s="21"/>
      <x:c r="I16" s="21"/>
      <x:c r="J16" s="21"/>
    </x:row>
    <x:row r="17">
      <x:c r="D17" s="21"/>
      <x:c r="E17" s="21"/>
      <x:c r="F17" s="21"/>
      <x:c r="G17" s="21"/>
      <x:c r="H17" s="21"/>
      <x:c r="I17" s="21"/>
      <x:c r="J17" s="21"/>
    </x:row>
    <x:row r="18">
      <x:c r="D18" s="21"/>
      <x:c r="E18" s="21"/>
      <x:c r="F18" s="21"/>
      <x:c r="G18" s="21"/>
      <x:c r="H18" s="21"/>
      <x:c r="I18" s="21"/>
      <x:c r="J18" s="21"/>
    </x:row>
    <x:row r="19">
      <x:c r="D19" s="21"/>
      <x:c r="E19" s="21"/>
      <x:c r="F19" s="21"/>
      <x:c r="G19" s="21"/>
      <x:c r="H19" s="21"/>
      <x:c r="I19" s="21"/>
      <x:c r="J19" s="21"/>
    </x:row>
    <x:row r="20">
      <x:c r="D20" s="21"/>
      <x:c r="E20" s="21"/>
      <x:c r="F20" s="21"/>
      <x:c r="G20" s="21"/>
      <x:c r="H20" s="21"/>
      <x:c r="I20" s="21"/>
      <x:c r="J20" s="21"/>
    </x:row>
    <x:row r="21">
      <x:c r="D21" s="21"/>
      <x:c r="E21" s="21"/>
      <x:c r="F21" s="21"/>
      <x:c r="G21" s="21"/>
      <x:c r="H21" s="21"/>
      <x:c r="I21" s="21"/>
      <x:c r="J21" s="21"/>
    </x:row>
    <x:row r="22">
      <x:c r="D22" s="21"/>
      <x:c r="E22" s="21"/>
      <x:c r="F22" s="21"/>
      <x:c r="G22" s="21"/>
      <x:c r="H22" s="21"/>
      <x:c r="I22" s="21"/>
      <x:c r="J22" s="21"/>
    </x:row>
    <x:row r="23">
      <x:c r="D23" s="21"/>
      <x:c r="E23" s="21"/>
      <x:c r="F23" s="21"/>
      <x:c r="G23" s="21"/>
      <x:c r="H23" s="21"/>
      <x:c r="I23" s="21"/>
      <x:c r="J23" s="21"/>
    </x:row>
    <x:row r="24">
      <x:c r="D24" s="21"/>
      <x:c r="E24" s="21"/>
      <x:c r="F24" s="21"/>
      <x:c r="G24" s="21"/>
      <x:c r="H24" s="21"/>
      <x:c r="I24" s="21"/>
      <x:c r="J24" s="21"/>
    </x:row>
    <x:row r="25">
      <x:c r="D25" s="21"/>
      <x:c r="E25" s="21"/>
      <x:c r="F25" s="21"/>
      <x:c r="G25" s="21"/>
      <x:c r="H25" s="21"/>
      <x:c r="I25" s="21"/>
      <x:c r="J25" s="21"/>
    </x:row>
    <x:row r="26">
      <x:c r="D26" s="21"/>
      <x:c r="E26" s="21"/>
      <x:c r="F26" s="21"/>
      <x:c r="G26" s="21"/>
      <x:c r="H26" s="21"/>
      <x:c r="I26" s="21"/>
      <x:c r="J26" s="21"/>
    </x:row>
    <x:row r="27">
      <x:c r="D27" s="21"/>
      <x:c r="E27" s="21"/>
      <x:c r="F27" s="21"/>
      <x:c r="G27" s="21"/>
      <x:c r="H27" s="21"/>
      <x:c r="I27" s="21"/>
      <x:c r="J27" s="21"/>
    </x:row>
    <x:row r="28">
      <x:c r="D28" s="21"/>
      <x:c r="E28" s="21"/>
      <x:c r="F28" s="21"/>
      <x:c r="G28" s="21"/>
      <x:c r="H28" s="21"/>
      <x:c r="I28" s="21"/>
      <x:c r="J28" s="21"/>
    </x:row>
    <x:row r="29">
      <x:c r="D29" s="21"/>
      <x:c r="E29" s="21"/>
      <x:c r="F29" s="21"/>
      <x:c r="G29" s="21"/>
      <x:c r="H29" s="21"/>
      <x:c r="I29" s="21"/>
      <x:c r="J29" s="21"/>
    </x:row>
    <x:row r="30">
      <x:c r="D30" s="21"/>
      <x:c r="E30" s="21"/>
      <x:c r="F30" s="21"/>
      <x:c r="G30" s="21"/>
      <x:c r="H30" s="21"/>
      <x:c r="I30" s="21"/>
      <x:c r="J30" s="21"/>
    </x:row>
  </x:sheetData>
  <x:mergeCells>
    <x:mergeCell ref="A1:J1"/>
    <x:mergeCell ref="A2:J2"/>
  </x:mergeCells>
  <x:dataValidations count="1">
    <x:dataValidation type="list" sqref="J5:J30">
      <x:formula1>"Open,In Progress,Closed"</x:formula1>
    </x:dataValidation>
  </x:dataValidations>
  <x:pageMargins left="0.7" right="0.7" top="0.75" bottom="0.75" header="0.3" footer="0.3"/>
  <x:drawing xmlns:r="http://schemas.openxmlformats.org/officeDocument/2006/relationships" r:id="R6a489d3cef76463f"/>
</x:worksheet>
</file>