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7eb37a31b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c2c79e19d8bb48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₹#,##0;[Red](₹#,##0);-"/>
    <x:numFmt numFmtId="201" formatCode="#,##0;[Red](#,##0);-"/>
    <x:numFmt numFmtId="202" formatCode="0.0%;[Red](0.0%);-"/>
  </x:numFmts>
  <x:fonts count="7">
    <x:font>
      <x:sz val="11"/>
      <x:name val="Carlito"/>
    </x:font>
    <x:font>
      <x:b/>
      <x:sz val="20"/>
      <x:color rgb="FFFFFFFF"/>
      <x:name val="Carlito"/>
    </x:font>
    <x:font>
      <x:i/>
      <x:sz val="10"/>
      <x:color rgb="FF59636B"/>
      <x:name val="Carlito"/>
    </x:font>
    <x:font>
      <x:b/>
      <x:sz val="11"/>
      <x:color rgb="FFFFFFFF"/>
      <x:name val="Carlito"/>
    </x:font>
    <x:font>
      <x:b/>
      <x:sz val="10"/>
      <x:color rgb="FFFFFFFF"/>
      <x:name val="Carlito"/>
    </x:font>
    <x:font>
      <x:sz val="11"/>
      <x:color rgb="FF0000FF"/>
      <x:name val="Carlito"/>
    </x:font>
    <x:font>
      <x:sz val="11"/>
      <x:color rgb="FF1F293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B35"/>
      </x:patternFill>
    </x:fill>
    <x:fill>
      <x:patternFill patternType="solid">
        <x:fgColor rgb="FFF7F5F0"/>
      </x:patternFill>
    </x:fill>
    <x:fill>
      <x:patternFill patternType="solid">
        <x:fgColor rgb="FF2F8A75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2" fontId="6" fillId="0" borderId="0" xfId="0" applyNumberFormat="1" applyFont="1" applyFill="1" applyBorder="1"/>
    <x:xf numFmtId="202" fontId="6" fillId="0" borderId="1" xfId="0" applyNumberFormat="1" applyFont="1" applyFill="1" applyBorder="1"/>
    <x:xf numFmtId="201" fontId="6" fillId="0" borderId="0" xfId="0" applyNumberFormat="1" applyFont="1" applyFill="1" applyBorder="1"/>
    <x:xf numFmtId="201" fontId="6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c6680a0da54115" /><Relationship Type="http://schemas.openxmlformats.org/officeDocument/2006/relationships/theme" Target="/xl/theme/theme1.xml" Id="Rfceeab1d5b2d47c0" /><Relationship Type="http://schemas.openxmlformats.org/officeDocument/2006/relationships/sharedStrings" Target="/xl/sharedStrings.xml" Id="R7e28a5c67fd64c18" /><Relationship Type="http://schemas.openxmlformats.org/officeDocument/2006/relationships/worksheet" Target="/xl/worksheets/sheet1.xml" Id="Rc2c79e19d8bb480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18d168fe09b45e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Profit Sensitivity to Volume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Units</c:v>
          </c:tx>
          <c:marker>
            <c:symbol val="none"/>
          </c:marker>
          <c:cat>
            <c:strRef>
              <c:f>'Calculator'!$A$23:$A$29</c:f>
              <c:strCache>
                <c:ptCount val="0"/>
              </c:strCache>
            </c:strRef>
          </c:cat>
          <c:val>
            <c:numRef>
              <c:f>'Calculator'!$B$23:$B$29</c:f>
              <c:numCache>
                <c:formatCode>#,##0;[Red](#,##0);-</c:formatCode>
                <c:ptCount val="0"/>
              </c:numCache>
            </c:numRef>
          </c:val>
        </c:ser>
        <c:ser>
          <c:idx val="1"/>
          <c:order val="1"/>
          <c:tx>
            <c:v>Revenue ₹</c:v>
          </c:tx>
          <c:marker>
            <c:symbol val="none"/>
          </c:marker>
          <c:cat>
            <c:strRef>
              <c:f>'Calculator'!$A$23:$A$29</c:f>
              <c:strCache>
                <c:ptCount val="0"/>
              </c:strCache>
            </c:strRef>
          </c:cat>
          <c:val>
            <c:numRef>
              <c:f>'Calculator'!$C$23:$C$29</c:f>
              <c:numCache>
                <c:formatCode>₹#,##0;[Red](₹#,##0);-</c:formatCode>
                <c:ptCount val="0"/>
              </c:numCache>
            </c:numRef>
          </c:val>
        </c:ser>
        <c:ser>
          <c:idx val="2"/>
          <c:order val="2"/>
          <c:tx>
            <c:v>Operating Profit ₹</c:v>
          </c:tx>
          <c:marker>
            <c:symbol val="none"/>
          </c:marker>
          <c:cat>
            <c:strRef>
              <c:f>'Calculator'!$A$23:$A$29</c:f>
              <c:strCache>
                <c:ptCount val="0"/>
              </c:strCache>
            </c:strRef>
          </c:cat>
          <c:val>
            <c:numRef>
              <c:f>'Calculator'!$D$23:$D$29</c:f>
              <c:numCache>
                <c:formatCode>₹#,##0;[Red](₹#,##0);-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11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18d168fe09b45e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7cef0a9d9e54603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  <x:col min="3" max="3" width="16" hidden="0" customWidth="1"/>
    <x:col min="4" max="4" width="38" hidden="0" customWidth="1"/>
    <x:col min="5" max="5" width="3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4" customHeight="1">
      <x:c r="A1" s="4" t="str">
        <x:v>ClearCFO | Break-even Calculator</x:v>
      </x:c>
      <x:c r="B1" s="4"/>
      <x:c r="C1" s="4"/>
      <x:c r="D1" s="4"/>
      <x:c r="E1" s="4"/>
      <x:c r="F1" s="4"/>
      <x:c r="G1" s="4"/>
      <x:c r="H1" s="4"/>
    </x:row>
    <x:row r="2" ht="26" customHeight="1">
      <x:c r="A2" s="10" t="str">
        <x:v>A simple operating model to understand contribution, break-even point and margin of safety.</x:v>
      </x:c>
      <x:c r="B2" s="10"/>
      <x:c r="C2" s="10"/>
      <x:c r="D2" s="10"/>
      <x:c r="E2" s="10"/>
      <x:c r="F2" s="10"/>
      <x:c r="G2" s="10"/>
      <x:c r="H2" s="10"/>
    </x:row>
    <x:row r="4" ht="21" customHeight="1">
      <x:c r="A4" s="14" t="str">
        <x:v>INPUTS</x:v>
      </x:c>
      <x:c r="B4" s="14" t="str">
        <x:v>INPUTS</x:v>
      </x:c>
      <x:c r="C4" s="14" t="str">
        <x:v>INPUTS</x:v>
      </x:c>
      <x:c r="D4" s="14" t="str">
        <x:v>INPUTS</x:v>
      </x:c>
      <x:c r="E4" s="14" t="str">
        <x:v>INPUTS</x:v>
      </x:c>
      <x:c r="F4" s="14" t="str">
        <x:v>INPUTS</x:v>
      </x:c>
      <x:c r="G4" s="14" t="str">
        <x:v>INPUTS</x:v>
      </x:c>
      <x:c r="H4" s="14" t="str">
        <x:v>INPUTS</x:v>
      </x:c>
    </x:row>
    <x:row r="5">
      <x:c r="A5" s="19" t="str">
        <x:v>Input</x:v>
      </x:c>
      <x:c r="B5" s="19" t="str">
        <x:v>Value</x:v>
      </x:c>
      <x:c r="C5" s="19" t="str">
        <x:v>Unit</x:v>
      </x:c>
      <x:c r="D5" s="19" t="str">
        <x:v>Source / Notes</x:v>
      </x:c>
    </x:row>
    <x:row r="6">
      <x:c r="A6" t="str">
        <x:v>Selling price / unit</x:v>
      </x:c>
      <x:c r="B6" s="26" t="n">
        <x:v>1250</x:v>
      </x:c>
      <x:c r="C6" t="str">
        <x:v>₹</x:v>
      </x:c>
      <x:c r="D6" t="str">
        <x:v>Illustrative / price list</x:v>
      </x:c>
    </x:row>
    <x:row r="7">
      <x:c r="A7" t="str">
        <x:v>Variable cost / unit</x:v>
      </x:c>
      <x:c r="B7" s="26" t="n">
        <x:v>760</x:v>
      </x:c>
      <x:c r="C7" t="str">
        <x:v>₹</x:v>
      </x:c>
      <x:c r="D7" t="str">
        <x:v>Illustrative / product costing</x:v>
      </x:c>
    </x:row>
    <x:row r="8">
      <x:c r="A8" t="str">
        <x:v>Monthly fixed costs</x:v>
      </x:c>
      <x:c r="B8" s="26" t="n">
        <x:v>1800000</x:v>
      </x:c>
      <x:c r="C8" t="str">
        <x:v>₹</x:v>
      </x:c>
      <x:c r="D8" t="str">
        <x:v>Illustrative / management P&amp;L</x:v>
      </x:c>
    </x:row>
    <x:row r="9">
      <x:c r="A9" t="str">
        <x:v>Current monthly units</x:v>
      </x:c>
      <x:c r="B9" s="28" t="n">
        <x:v>4700</x:v>
      </x:c>
      <x:c r="C9" t="str">
        <x:v>units</x:v>
      </x:c>
      <x:c r="D9" t="str">
        <x:v>Illustrative / sales volume</x:v>
      </x:c>
    </x:row>
    <x:row r="10">
      <x:c r="A10" t="str">
        <x:v>Planned monthly units</x:v>
      </x:c>
      <x:c r="B10" s="28" t="n">
        <x:v>5200</x:v>
      </x:c>
      <x:c r="C10" t="str">
        <x:v>units</x:v>
      </x:c>
      <x:c r="D10" t="str">
        <x:v>Illustrative / budget</x:v>
      </x:c>
    </x:row>
    <x:row r="12" ht="21" customHeight="1">
      <x:c r="A12" s="14" t="str">
        <x:v>OUTPUTS</x:v>
      </x:c>
      <x:c r="B12" s="14" t="str">
        <x:v>OUTPUTS</x:v>
      </x:c>
      <x:c r="C12" s="14" t="str">
        <x:v>OUTPUTS</x:v>
      </x:c>
      <x:c r="D12" s="14" t="str">
        <x:v>OUTPUTS</x:v>
      </x:c>
      <x:c r="E12" s="14" t="str">
        <x:v>OUTPUTS</x:v>
      </x:c>
      <x:c r="F12" s="14" t="str">
        <x:v>OUTPUTS</x:v>
      </x:c>
      <x:c r="G12" s="14" t="str">
        <x:v>OUTPUTS</x:v>
      </x:c>
      <x:c r="H12" s="14" t="str">
        <x:v>OUTPUTS</x:v>
      </x:c>
    </x:row>
    <x:row r="13">
      <x:c r="A13" s="19" t="str">
        <x:v>Metric</x:v>
      </x:c>
      <x:c r="B13" s="19" t="str">
        <x:v>Value</x:v>
      </x:c>
    </x:row>
    <x:row r="14">
      <x:c r="A14" t="str">
        <x:v>Contribution / unit</x:v>
      </x:c>
      <x:c r="B14" s="32" t="n">
        <x:f>B6-B7</x:f>
        <x:v>490</x:v>
      </x:c>
    </x:row>
    <x:row r="15">
      <x:c r="A15" t="str">
        <x:v>Contribution margin %</x:v>
      </x:c>
      <x:c r="B15" s="34" t="n">
        <x:f>B14/B6</x:f>
        <x:v>0.392</x:v>
      </x:c>
    </x:row>
    <x:row r="16">
      <x:c r="A16" t="str">
        <x:v>Break-even units</x:v>
      </x:c>
      <x:c r="B16" s="36" t="n">
        <x:f>ROUNDUP(B8/B14,0)</x:f>
        <x:v>3674</x:v>
      </x:c>
    </x:row>
    <x:row r="17">
      <x:c r="A17" t="str">
        <x:v>Break-even revenue</x:v>
      </x:c>
      <x:c r="B17" s="32" t="n">
        <x:f>ROUND(B16*B6,0)</x:f>
        <x:v>4592500</x:v>
      </x:c>
    </x:row>
    <x:row r="18">
      <x:c r="A18" t="str">
        <x:v>Current monthly profit</x:v>
      </x:c>
      <x:c r="B18" s="32" t="n">
        <x:f>B9*B14-B8</x:f>
        <x:v>503000</x:v>
      </x:c>
    </x:row>
    <x:row r="19">
      <x:c r="A19" t="str">
        <x:v>Margin of safety %</x:v>
      </x:c>
      <x:c r="B19" s="34" t="n">
        <x:f>(B9-B16)/B9</x:f>
        <x:v>0.21829787234042553</x:v>
      </x:c>
    </x:row>
    <x:row r="21" ht="21" customHeight="1">
      <x:c r="A21" s="14" t="str">
        <x:v>VOLUME SCENARIO</x:v>
      </x:c>
      <x:c r="B21" s="14" t="str">
        <x:v>VOLUME SCENARIO</x:v>
      </x:c>
      <x:c r="C21" s="14" t="str">
        <x:v>VOLUME SCENARIO</x:v>
      </x:c>
      <x:c r="D21" s="14" t="str">
        <x:v>VOLUME SCENARIO</x:v>
      </x:c>
      <x:c r="E21" s="14" t="str">
        <x:v>VOLUME SCENARIO</x:v>
      </x:c>
      <x:c r="F21" s="14" t="str">
        <x:v>VOLUME SCENARIO</x:v>
      </x:c>
      <x:c r="G21" s="14" t="str">
        <x:v>VOLUME SCENARIO</x:v>
      </x:c>
      <x:c r="H21" s="14" t="str">
        <x:v>VOLUME SCENARIO</x:v>
      </x:c>
    </x:row>
    <x:row r="22">
      <x:c r="A22" s="19" t="str">
        <x:v>Scenario</x:v>
      </x:c>
      <x:c r="B22" s="19" t="str">
        <x:v>Units</x:v>
      </x:c>
      <x:c r="C22" s="19" t="str">
        <x:v>Revenue ₹</x:v>
      </x:c>
      <x:c r="D22" s="19" t="str">
        <x:v>Operating Profit ₹</x:v>
      </x:c>
    </x:row>
    <x:row r="23">
      <x:c r="A23" t="str">
        <x:v>70% of break-even</x:v>
      </x:c>
      <x:c r="B23" s="38" t="n">
        <x:f>ROUND($B$16*0.7,0)</x:f>
        <x:v>2572</x:v>
      </x:c>
      <x:c r="C23" s="40" t="n">
        <x:f>ROUND(B23*$B$6,0)</x:f>
        <x:v>3215000</x:v>
      </x:c>
      <x:c r="D23" s="40" t="n">
        <x:f>ROUND(B23*$B$14-$B$8,0)</x:f>
        <x:v>-539720</x:v>
      </x:c>
    </x:row>
    <x:row r="24">
      <x:c r="A24" t="str">
        <x:v>85% of break-even</x:v>
      </x:c>
      <x:c r="B24" s="38" t="n">
        <x:f>ROUND($B$16*0.85,0)</x:f>
        <x:v>3123</x:v>
      </x:c>
      <x:c r="C24" s="40" t="n">
        <x:f>ROUND(B24*$B$6,0)</x:f>
        <x:v>3903750</x:v>
      </x:c>
      <x:c r="D24" s="40" t="n">
        <x:f>ROUND(B24*$B$14-$B$8,0)</x:f>
        <x:v>-269730</x:v>
      </x:c>
    </x:row>
    <x:row r="25">
      <x:c r="A25" t="str">
        <x:v>Break-even</x:v>
      </x:c>
      <x:c r="B25" s="38" t="n">
        <x:f>ROUND($B$16*1.0,0)</x:f>
        <x:v>3674</x:v>
      </x:c>
      <x:c r="C25" s="40" t="n">
        <x:f>ROUND(B25*$B$6,0)</x:f>
        <x:v>4592500</x:v>
      </x:c>
      <x:c r="D25" s="40" t="n">
        <x:f>ROUND(B25*$B$14-$B$8,0)</x:f>
        <x:v>260</x:v>
      </x:c>
    </x:row>
    <x:row r="26">
      <x:c r="A26" t="str">
        <x:v>115% of break-even</x:v>
      </x:c>
      <x:c r="B26" s="38" t="n">
        <x:f>ROUND($B$16*1.15,0)</x:f>
        <x:v>4225</x:v>
      </x:c>
      <x:c r="C26" s="40" t="n">
        <x:f>ROUND(B26*$B$6,0)</x:f>
        <x:v>5281250</x:v>
      </x:c>
      <x:c r="D26" s="40" t="n">
        <x:f>ROUND(B26*$B$14-$B$8,0)</x:f>
        <x:v>270250</x:v>
      </x:c>
    </x:row>
    <x:row r="27">
      <x:c r="A27" t="str">
        <x:v>130% of break-even</x:v>
      </x:c>
      <x:c r="B27" s="38" t="n">
        <x:f>ROUND($B$16*1.3,0)</x:f>
        <x:v>4776</x:v>
      </x:c>
      <x:c r="C27" s="40" t="n">
        <x:f>ROUND(B27*$B$6,0)</x:f>
        <x:v>5970000</x:v>
      </x:c>
      <x:c r="D27" s="40" t="n">
        <x:f>ROUND(B27*$B$14-$B$8,0)</x:f>
        <x:v>540240</x:v>
      </x:c>
    </x:row>
    <x:row r="28">
      <x:c r="A28" t="str">
        <x:v>Current volume</x:v>
      </x:c>
      <x:c r="B28" s="38" t="n">
        <x:f>$B$9</x:f>
        <x:v>4700</x:v>
      </x:c>
      <x:c r="C28" s="40" t="n">
        <x:f>ROUND(B28*$B$6,0)</x:f>
        <x:v>5875000</x:v>
      </x:c>
      <x:c r="D28" s="40" t="n">
        <x:f>ROUND(B28*$B$14-$B$8,0)</x:f>
        <x:v>503000</x:v>
      </x:c>
    </x:row>
    <x:row r="29">
      <x:c r="A29" t="str">
        <x:v>Planned volume</x:v>
      </x:c>
      <x:c r="B29" s="38" t="n">
        <x:f>$B$10</x:f>
        <x:v>5200</x:v>
      </x:c>
      <x:c r="C29" s="40" t="n">
        <x:f>ROUND(B29*$B$6,0)</x:f>
        <x:v>6500000</x:v>
      </x:c>
      <x:c r="D29" s="40" t="n">
        <x:f>ROUND(B29*$B$14-$B$8,0)</x:f>
        <x:v>748000</x:v>
      </x:c>
    </x:row>
  </x:sheetData>
  <x:mergeCells>
    <x:mergeCell ref="A1:H1"/>
    <x:mergeCell ref="A2:H2"/>
    <x:mergeCell ref="A4:H4"/>
    <x:mergeCell ref="A12:H12"/>
    <x:mergeCell ref="A21:H21"/>
  </x:mergeCells>
  <x:pageMargins left="0.7" right="0.7" top="0.75" bottom="0.75" header="0.3" footer="0.3"/>
  <x:drawing xmlns:r="http://schemas.openxmlformats.org/officeDocument/2006/relationships" r:id="Rb7cef0a9d9e54603"/>
</x:worksheet>
</file>